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1" i="4689" l="1"/>
  <c r="J28" i="4689"/>
  <c r="D23" i="4688" s="1"/>
  <c r="J23" i="4689"/>
  <c r="U19" i="4688" s="1"/>
  <c r="J20" i="4689"/>
  <c r="G19" i="4688" s="1"/>
  <c r="J26" i="4689"/>
  <c r="AK19" i="4688" s="1"/>
  <c r="J25" i="4689"/>
  <c r="AH22" i="4688"/>
  <c r="BV19" i="4688" s="1"/>
  <c r="T18" i="4688"/>
  <c r="BI17" i="4688" s="1"/>
  <c r="X18" i="4688"/>
  <c r="BM17" i="4688" s="1"/>
  <c r="AM22" i="4688"/>
  <c r="CA19" i="4688" s="1"/>
  <c r="AJ22" i="4688"/>
  <c r="BX19" i="4688" s="1"/>
  <c r="AN22" i="4688"/>
  <c r="CB19" i="4688" s="1"/>
  <c r="V18" i="4688"/>
  <c r="BK17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L30" i="4688" s="1"/>
  <c r="BZ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U23" i="4684"/>
  <c r="AA30" i="4688"/>
  <c r="BP20" i="4688" s="1"/>
  <c r="V30" i="4688"/>
  <c r="BK20" i="4688" s="1"/>
  <c r="AK30" i="4688"/>
  <c r="BY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<sst xmlns="http://schemas.openxmlformats.org/spreadsheetml/2006/main" count="519" uniqueCount="152">
  <si>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</si>
  <si>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</si>
  <si>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</si>
  <si>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</si>
  <si>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</si>
  <si>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</si>
  <si>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</si>
  <si>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</si>
  <si>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</si>
  <si>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</si>
  <si>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</si>
  <si>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</si>
  <si>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</si>
  <si>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</si>
  <si>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</si>
  <si>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</si>
  <si>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</si>
  <si>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</si>
  <si>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</si>
  <si>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</si>
  <si>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</si>
  <si>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</si>
  <si>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</si>
  <si>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</si>
  <si>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</si>
  <si>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</si>
  <si>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</si>
  <si>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</si>
  <si>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</si>
  <si>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</si>
  <si>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</si>
  <si>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</si>
  <si>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</si>
  <si>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</si>
  <si>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</si>
  <si>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</si>
  <si>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</si>
  <si>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</si>
  <si>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</si>
  <si>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</si>
  <si>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</si>
  <si>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</si>
  <si>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</si>
  <si>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</si>
  <si>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</si>
  <si>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</si>
  <si>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</si>
  <si>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</si>
  <si>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</si>
  <si>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</si>
  <si>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</si>
  <si>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</si>
  <si>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</si>
  <si>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</si>
  <si>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</si>
  <si>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</si>
  <si>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</si>
  <si>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</si>
  <si>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</si>
  <si>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</si>
  <si>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</si>
  <si>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</si>
  <si>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</si>
  <si>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</si>
  <si>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</si>
  <si>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</si>
  <si>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</si>
  <si>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</si>
  <si>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</si>
  <si>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</si>
  <si>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</si>
  <si>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</si>
  <si>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</si>
  <si>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</si>
  <si>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</si>
  <si>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</si>
  <si>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</si>
  <si>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</si>
  <si>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</si>
  <si>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</si>
  <si>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</si>
  <si>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</si>
  <si>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</si>
  <si>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</si>
  <si>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</si>
  <si>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</si>
  <si>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</si>
  <si>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</si>
  <si>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</si>
  <si>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</si>
  <si>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</si>
  <si>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</si>
  <si>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</si>
  <si>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</si>
  <si>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</si>
  <si>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</si>
  <si>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</si>
  <si>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</si>
  <si>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</si>
  <si>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</si>
  <si>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</si>
  <si>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</si>
  <si>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</si>
  <si>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</si>
  <si>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</si>
  <si>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</si>
  <si>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</si>
  <si>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</si>
  <si>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</si>
  <si>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</si>
  <si>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</si>
  <si>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</si>
  <si>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</si>
  <si>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</si>
  <si>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</si>
  <si>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</si>
  <si>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</si>
  <si>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</si>
  <si>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</si>
  <si>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</si>
  <si>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</si>
  <si>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</si>
  <si>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</si>
  <si>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</si>
  <si>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</si>
  <si>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</si>
  <si>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</si>
  <si>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</si>
  <si>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</si>
  <si>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</si>
  <si>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</si>
  <si>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</si>
  <si>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</si>
  <si>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</si>
  <si>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</si>
  <si>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</si>
  <si>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</si>
  <si>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</si>
  <si>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</si>
  <si>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</si>
  <si>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</si>
  <si>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</si>
  <si>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</si>
  <si>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</si>
  <si>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</si>
  <si>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</si>
  <si>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</si>
  <si>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</si>
  <si>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79 - CR 74</t>
  </si>
  <si>
    <t>ADOLFREDO FLOREZ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</si>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</sst>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'G2'!$F$10:$F$19</c:f>
              <c:numCache>
                <c:formatCode>0</c:formatCode>
                <c:ptCount val="10"/>
                <c:pt idx="0">
                  <c:v>157.5</c:v>
                </c:pt>
                <c:pt idx="1">
                  <c:v>181</c:v>
                </c:pt>
                <c:pt idx="2">
                  <c:v>208.5</c:v>
                </c:pt>
                <c:pt idx="3">
                  <c:v>164.5</c:v>
                </c:pt>
                <c:pt idx="4">
                  <c:v>173</c:v>
                </c:pt>
                <c:pt idx="5">
                  <c:v>184.5</c:v>
                </c:pt>
                <c:pt idx="6">
                  <c:v>171</c:v>
                </c:pt>
                <c:pt idx="7">
                  <c:v>154.5</c:v>
                </c:pt>
                <c:pt idx="8">
                  <c:v>130</c:v>
                </c:pt>
                <c:pt idx="9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668224"/>
        <c:axId val="85684224"/>
      </c:barChart>
      <c:catAx>
        <c:axId val="856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68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711.5</c:v>
                </c:pt>
                <c:pt idx="4">
                  <c:v>727</c:v>
                </c:pt>
                <c:pt idx="5">
                  <c:v>730.5</c:v>
                </c:pt>
                <c:pt idx="6">
                  <c:v>693</c:v>
                </c:pt>
                <c:pt idx="7">
                  <c:v>683</c:v>
                </c:pt>
                <c:pt idx="8">
                  <c:v>640</c:v>
                </c:pt>
                <c:pt idx="9">
                  <c:v>588.5</c:v>
                </c:pt>
                <c:pt idx="13">
                  <c:v>661</c:v>
                </c:pt>
                <c:pt idx="14">
                  <c:v>625.5</c:v>
                </c:pt>
                <c:pt idx="15">
                  <c:v>557</c:v>
                </c:pt>
                <c:pt idx="16">
                  <c:v>576</c:v>
                </c:pt>
                <c:pt idx="17">
                  <c:v>576</c:v>
                </c:pt>
                <c:pt idx="18">
                  <c:v>565</c:v>
                </c:pt>
                <c:pt idx="19">
                  <c:v>536</c:v>
                </c:pt>
                <c:pt idx="20">
                  <c:v>521.5</c:v>
                </c:pt>
                <c:pt idx="21">
                  <c:v>543</c:v>
                </c:pt>
                <c:pt idx="22">
                  <c:v>566.5</c:v>
                </c:pt>
                <c:pt idx="23">
                  <c:v>602</c:v>
                </c:pt>
                <c:pt idx="24">
                  <c:v>624</c:v>
                </c:pt>
                <c:pt idx="25">
                  <c:v>639.5</c:v>
                </c:pt>
                <c:pt idx="29">
                  <c:v>605</c:v>
                </c:pt>
                <c:pt idx="30">
                  <c:v>462</c:v>
                </c:pt>
                <c:pt idx="31">
                  <c:v>302</c:v>
                </c:pt>
                <c:pt idx="32">
                  <c:v>156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85</c:v>
                </c:pt>
                <c:pt idx="4">
                  <c:v>77</c:v>
                </c:pt>
                <c:pt idx="5">
                  <c:v>70.5</c:v>
                </c:pt>
                <c:pt idx="6">
                  <c:v>57.5</c:v>
                </c:pt>
                <c:pt idx="7">
                  <c:v>41.5</c:v>
                </c:pt>
                <c:pt idx="8">
                  <c:v>53</c:v>
                </c:pt>
                <c:pt idx="9">
                  <c:v>53</c:v>
                </c:pt>
                <c:pt idx="13">
                  <c:v>51.5</c:v>
                </c:pt>
                <c:pt idx="14">
                  <c:v>65.5</c:v>
                </c:pt>
                <c:pt idx="15">
                  <c:v>85.5</c:v>
                </c:pt>
                <c:pt idx="16">
                  <c:v>90.5</c:v>
                </c:pt>
                <c:pt idx="17">
                  <c:v>92</c:v>
                </c:pt>
                <c:pt idx="18">
                  <c:v>87</c:v>
                </c:pt>
                <c:pt idx="19">
                  <c:v>72.5</c:v>
                </c:pt>
                <c:pt idx="20">
                  <c:v>68.5</c:v>
                </c:pt>
                <c:pt idx="21">
                  <c:v>74</c:v>
                </c:pt>
                <c:pt idx="22">
                  <c:v>79.5</c:v>
                </c:pt>
                <c:pt idx="23">
                  <c:v>87.5</c:v>
                </c:pt>
                <c:pt idx="24">
                  <c:v>91</c:v>
                </c:pt>
                <c:pt idx="25">
                  <c:v>88.5</c:v>
                </c:pt>
                <c:pt idx="29">
                  <c:v>97.5</c:v>
                </c:pt>
                <c:pt idx="30">
                  <c:v>77.5</c:v>
                </c:pt>
                <c:pt idx="31">
                  <c:v>56</c:v>
                </c:pt>
                <c:pt idx="32">
                  <c:v>27.5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796.5</c:v>
                </c:pt>
                <c:pt idx="4">
                  <c:v>804</c:v>
                </c:pt>
                <c:pt idx="5">
                  <c:v>801</c:v>
                </c:pt>
                <c:pt idx="6">
                  <c:v>750.5</c:v>
                </c:pt>
                <c:pt idx="7">
                  <c:v>724.5</c:v>
                </c:pt>
                <c:pt idx="8">
                  <c:v>693</c:v>
                </c:pt>
                <c:pt idx="9">
                  <c:v>641.5</c:v>
                </c:pt>
                <c:pt idx="13">
                  <c:v>712.5</c:v>
                </c:pt>
                <c:pt idx="14">
                  <c:v>691</c:v>
                </c:pt>
                <c:pt idx="15">
                  <c:v>642.5</c:v>
                </c:pt>
                <c:pt idx="16">
                  <c:v>666.5</c:v>
                </c:pt>
                <c:pt idx="17">
                  <c:v>668</c:v>
                </c:pt>
                <c:pt idx="18">
                  <c:v>652</c:v>
                </c:pt>
                <c:pt idx="19">
                  <c:v>608.5</c:v>
                </c:pt>
                <c:pt idx="20">
                  <c:v>590</c:v>
                </c:pt>
                <c:pt idx="21">
                  <c:v>617</c:v>
                </c:pt>
                <c:pt idx="22">
                  <c:v>646</c:v>
                </c:pt>
                <c:pt idx="23">
                  <c:v>689.5</c:v>
                </c:pt>
                <c:pt idx="24">
                  <c:v>715</c:v>
                </c:pt>
                <c:pt idx="25">
                  <c:v>728</c:v>
                </c:pt>
                <c:pt idx="29">
                  <c:v>702.5</c:v>
                </c:pt>
                <c:pt idx="30">
                  <c:v>539.5</c:v>
                </c:pt>
                <c:pt idx="31">
                  <c:v>358</c:v>
                </c:pt>
                <c:pt idx="32">
                  <c:v>183.5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21632"/>
        <c:axId val="84435712"/>
      </c:lineChart>
      <c:catAx>
        <c:axId val="84421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43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35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421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'G2'!$T$10:$T$21</c:f>
              <c:numCache>
                <c:formatCode>0</c:formatCode>
                <c:ptCount val="12"/>
                <c:pt idx="0">
                  <c:v>143</c:v>
                </c:pt>
                <c:pt idx="1">
                  <c:v>160</c:v>
                </c:pt>
                <c:pt idx="2">
                  <c:v>146</c:v>
                </c:pt>
                <c:pt idx="3">
                  <c:v>156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695488"/>
        <c:axId val="85719296"/>
      </c:barChart>
      <c:catAx>
        <c:axId val="856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1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69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('G2'!$F$20:$F$22,'G2'!$M$10:$M$22)</c:f>
              <c:numCache>
                <c:formatCode>0</c:formatCode>
                <c:ptCount val="16"/>
                <c:pt idx="0">
                  <c:v>181.5</c:v>
                </c:pt>
                <c:pt idx="1">
                  <c:v>227.5</c:v>
                </c:pt>
                <c:pt idx="2">
                  <c:v>122</c:v>
                </c:pt>
                <c:pt idx="3">
                  <c:v>130</c:v>
                </c:pt>
                <c:pt idx="4">
                  <c:v>146</c:v>
                </c:pt>
                <c:pt idx="5">
                  <c:v>159</c:v>
                </c:pt>
                <c:pt idx="6">
                  <c:v>141</c:v>
                </c:pt>
                <c:pt idx="7">
                  <c:v>130</c:v>
                </c:pt>
                <c:pt idx="8">
                  <c:v>135</c:v>
                </c:pt>
                <c:pt idx="9">
                  <c:v>130</c:v>
                </c:pt>
                <c:pt idx="10">
                  <c:v>126.5</c:v>
                </c:pt>
                <c:pt idx="11">
                  <c:v>151.5</c:v>
                </c:pt>
                <c:pt idx="12">
                  <c:v>158.5</c:v>
                </c:pt>
                <c:pt idx="13">
                  <c:v>165.5</c:v>
                </c:pt>
                <c:pt idx="14">
                  <c:v>148.5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734912"/>
        <c:axId val="85775104"/>
      </c:barChart>
      <c:catAx>
        <c:axId val="8573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7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73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</c:v>
                </c:pt>
                <c:pt idx="1">
                  <c:v>16.5</c:v>
                </c:pt>
                <c:pt idx="2">
                  <c:v>23.5</c:v>
                </c:pt>
                <c:pt idx="3">
                  <c:v>28</c:v>
                </c:pt>
                <c:pt idx="4">
                  <c:v>9</c:v>
                </c:pt>
                <c:pt idx="5">
                  <c:v>10</c:v>
                </c:pt>
                <c:pt idx="6">
                  <c:v>10.5</c:v>
                </c:pt>
                <c:pt idx="7">
                  <c:v>12</c:v>
                </c:pt>
                <c:pt idx="8">
                  <c:v>20.5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55104"/>
        <c:axId val="87858176"/>
      </c:barChart>
      <c:catAx>
        <c:axId val="87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85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85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85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</c:v>
                </c:pt>
                <c:pt idx="1">
                  <c:v>21.5</c:v>
                </c:pt>
                <c:pt idx="2">
                  <c:v>28.5</c:v>
                </c:pt>
                <c:pt idx="3">
                  <c:v>27.5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81984"/>
        <c:axId val="87901696"/>
      </c:barChart>
      <c:catAx>
        <c:axId val="8788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90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88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10.5</c:v>
                </c:pt>
                <c:pt idx="1">
                  <c:v>9</c:v>
                </c:pt>
                <c:pt idx="2">
                  <c:v>16.5</c:v>
                </c:pt>
                <c:pt idx="3">
                  <c:v>15.5</c:v>
                </c:pt>
                <c:pt idx="4">
                  <c:v>24.5</c:v>
                </c:pt>
                <c:pt idx="5">
                  <c:v>29</c:v>
                </c:pt>
                <c:pt idx="6">
                  <c:v>21.5</c:v>
                </c:pt>
                <c:pt idx="7">
                  <c:v>17</c:v>
                </c:pt>
                <c:pt idx="8">
                  <c:v>19.5</c:v>
                </c:pt>
                <c:pt idx="9">
                  <c:v>14.5</c:v>
                </c:pt>
                <c:pt idx="10">
                  <c:v>17.5</c:v>
                </c:pt>
                <c:pt idx="11">
                  <c:v>22.5</c:v>
                </c:pt>
                <c:pt idx="12">
                  <c:v>25</c:v>
                </c:pt>
                <c:pt idx="13">
                  <c:v>22.5</c:v>
                </c:pt>
                <c:pt idx="14">
                  <c:v>21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23328"/>
        <c:axId val="87938944"/>
      </c:barChart>
      <c:catAx>
        <c:axId val="8792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3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93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2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174.5</c:v>
                </c:pt>
                <c:pt idx="1">
                  <c:v>197.5</c:v>
                </c:pt>
                <c:pt idx="2">
                  <c:v>232</c:v>
                </c:pt>
                <c:pt idx="3">
                  <c:v>192.5</c:v>
                </c:pt>
                <c:pt idx="4">
                  <c:v>182</c:v>
                </c:pt>
                <c:pt idx="5">
                  <c:v>194.5</c:v>
                </c:pt>
                <c:pt idx="6">
                  <c:v>181.5</c:v>
                </c:pt>
                <c:pt idx="7">
                  <c:v>166.5</c:v>
                </c:pt>
                <c:pt idx="8">
                  <c:v>150.5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49088"/>
        <c:axId val="88252416"/>
      </c:barChart>
      <c:catAx>
        <c:axId val="8824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163</c:v>
                </c:pt>
                <c:pt idx="1">
                  <c:v>181.5</c:v>
                </c:pt>
                <c:pt idx="2">
                  <c:v>174.5</c:v>
                </c:pt>
                <c:pt idx="3">
                  <c:v>183.5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57664"/>
        <c:axId val="93876608"/>
      </c:barChart>
      <c:catAx>
        <c:axId val="8825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7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5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192</c:v>
                </c:pt>
                <c:pt idx="1">
                  <c:v>236.5</c:v>
                </c:pt>
                <c:pt idx="2">
                  <c:v>138.5</c:v>
                </c:pt>
                <c:pt idx="3">
                  <c:v>145.5</c:v>
                </c:pt>
                <c:pt idx="4">
                  <c:v>170.5</c:v>
                </c:pt>
                <c:pt idx="5">
                  <c:v>188</c:v>
                </c:pt>
                <c:pt idx="6">
                  <c:v>162.5</c:v>
                </c:pt>
                <c:pt idx="7">
                  <c:v>147</c:v>
                </c:pt>
                <c:pt idx="8">
                  <c:v>154.5</c:v>
                </c:pt>
                <c:pt idx="9">
                  <c:v>144.5</c:v>
                </c:pt>
                <c:pt idx="10">
                  <c:v>144</c:v>
                </c:pt>
                <c:pt idx="11">
                  <c:v>174</c:v>
                </c:pt>
                <c:pt idx="12">
                  <c:v>183.5</c:v>
                </c:pt>
                <c:pt idx="13">
                  <c:v>188</c:v>
                </c:pt>
                <c:pt idx="14">
                  <c:v>169.5</c:v>
                </c:pt>
                <c:pt idx="15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887872"/>
        <c:axId val="93907584"/>
      </c:barChart>
      <c:catAx>
        <c:axId val="938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0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8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7974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44119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13</v>
      </c>
      <c r="C10" s="46">
        <v>136</v>
      </c>
      <c r="D10" s="46">
        <v>5</v>
      </c>
      <c r="E10" s="46">
        <v>2</v>
      </c>
      <c r="F10" s="6">
        <f t="shared" ref="F10:F22" si="0">B10*0.5+C10*1+D10*2+E10*2.5</f>
        <v>157.5</v>
      </c>
      <c r="G10" s="2"/>
      <c r="H10" s="19" t="s">
        <v>4</v>
      </c>
      <c r="I10" s="46">
        <v>24</v>
      </c>
      <c r="J10" s="46">
        <v>91</v>
      </c>
      <c r="K10" s="46">
        <v>6</v>
      </c>
      <c r="L10" s="46">
        <v>6</v>
      </c>
      <c r="M10" s="6">
        <f t="shared" ref="M10:M22" si="1">I10*0.5+J10*1+K10*2+L10*2.5</f>
        <v>130</v>
      </c>
      <c r="N10" s="9">
        <f>F20+F21+F22+M10</f>
        <v>661</v>
      </c>
      <c r="O10" s="19" t="s">
        <v>43</v>
      </c>
      <c r="P10" s="46">
        <v>20</v>
      </c>
      <c r="Q10" s="46">
        <v>109</v>
      </c>
      <c r="R10" s="46">
        <v>7</v>
      </c>
      <c r="S10" s="46">
        <v>4</v>
      </c>
      <c r="T10" s="6">
        <f t="shared" ref="T10:T21" si="2">P10*0.5+Q10*1+R10*2+S10*2.5</f>
        <v>143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157</v>
      </c>
      <c r="D11" s="46">
        <v>8</v>
      </c>
      <c r="E11" s="46">
        <v>1</v>
      </c>
      <c r="F11" s="6">
        <f t="shared" si="0"/>
        <v>181</v>
      </c>
      <c r="G11" s="2"/>
      <c r="H11" s="19" t="s">
        <v>5</v>
      </c>
      <c r="I11" s="46">
        <v>31</v>
      </c>
      <c r="J11" s="46">
        <v>110</v>
      </c>
      <c r="K11" s="46">
        <v>4</v>
      </c>
      <c r="L11" s="46">
        <v>5</v>
      </c>
      <c r="M11" s="6">
        <f t="shared" si="1"/>
        <v>146</v>
      </c>
      <c r="N11" s="9">
        <f>F21+F22+M10+M11</f>
        <v>625.5</v>
      </c>
      <c r="O11" s="19" t="s">
        <v>44</v>
      </c>
      <c r="P11" s="46">
        <v>28</v>
      </c>
      <c r="Q11" s="46">
        <v>130</v>
      </c>
      <c r="R11" s="46">
        <v>3</v>
      </c>
      <c r="S11" s="46">
        <v>4</v>
      </c>
      <c r="T11" s="6">
        <f t="shared" si="2"/>
        <v>160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176</v>
      </c>
      <c r="D12" s="46">
        <v>7</v>
      </c>
      <c r="E12" s="46">
        <v>4</v>
      </c>
      <c r="F12" s="6">
        <f t="shared" si="0"/>
        <v>208.5</v>
      </c>
      <c r="G12" s="2"/>
      <c r="H12" s="19" t="s">
        <v>6</v>
      </c>
      <c r="I12" s="46">
        <v>29</v>
      </c>
      <c r="J12" s="46">
        <v>117</v>
      </c>
      <c r="K12" s="46">
        <v>5</v>
      </c>
      <c r="L12" s="46">
        <v>7</v>
      </c>
      <c r="M12" s="6">
        <f t="shared" si="1"/>
        <v>159</v>
      </c>
      <c r="N12" s="2">
        <f>F22+M10+M11+M12</f>
        <v>557</v>
      </c>
      <c r="O12" s="19" t="s">
        <v>32</v>
      </c>
      <c r="P12" s="46">
        <v>22</v>
      </c>
      <c r="Q12" s="46">
        <v>110</v>
      </c>
      <c r="R12" s="46">
        <v>5</v>
      </c>
      <c r="S12" s="46">
        <v>6</v>
      </c>
      <c r="T12" s="6">
        <f t="shared" si="2"/>
        <v>146</v>
      </c>
      <c r="U12" s="2"/>
      <c r="AB12" s="1"/>
    </row>
    <row r="13" spans="1:28" ht="24" customHeight="1" x14ac:dyDescent="0.2">
      <c r="A13" s="18" t="s">
        <v>19</v>
      </c>
      <c r="B13" s="46">
        <v>12</v>
      </c>
      <c r="C13" s="46">
        <v>131</v>
      </c>
      <c r="D13" s="46">
        <v>10</v>
      </c>
      <c r="E13" s="46">
        <v>3</v>
      </c>
      <c r="F13" s="6">
        <f t="shared" si="0"/>
        <v>164.5</v>
      </c>
      <c r="G13" s="2">
        <f t="shared" ref="G13:G19" si="3">F10+F11+F12+F13</f>
        <v>711.5</v>
      </c>
      <c r="H13" s="19" t="s">
        <v>7</v>
      </c>
      <c r="I13" s="46">
        <v>26</v>
      </c>
      <c r="J13" s="46">
        <v>108</v>
      </c>
      <c r="K13" s="46">
        <v>5</v>
      </c>
      <c r="L13" s="46">
        <v>4</v>
      </c>
      <c r="M13" s="6">
        <f t="shared" si="1"/>
        <v>141</v>
      </c>
      <c r="N13" s="2">
        <f t="shared" ref="N13:N18" si="4">M10+M11+M12+M13</f>
        <v>576</v>
      </c>
      <c r="O13" s="19" t="s">
        <v>33</v>
      </c>
      <c r="P13" s="46">
        <v>27</v>
      </c>
      <c r="Q13" s="46">
        <v>119</v>
      </c>
      <c r="R13" s="46">
        <v>8</v>
      </c>
      <c r="S13" s="46">
        <v>3</v>
      </c>
      <c r="T13" s="6">
        <f t="shared" si="2"/>
        <v>156</v>
      </c>
      <c r="U13" s="2">
        <f t="shared" ref="U13:U21" si="5">T10+T11+T12+T13</f>
        <v>605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136</v>
      </c>
      <c r="D14" s="46">
        <v>8</v>
      </c>
      <c r="E14" s="46">
        <v>6</v>
      </c>
      <c r="F14" s="6">
        <f t="shared" si="0"/>
        <v>173</v>
      </c>
      <c r="G14" s="2">
        <f t="shared" si="3"/>
        <v>727</v>
      </c>
      <c r="H14" s="19" t="s">
        <v>9</v>
      </c>
      <c r="I14" s="46">
        <v>22</v>
      </c>
      <c r="J14" s="46">
        <v>102</v>
      </c>
      <c r="K14" s="46">
        <v>6</v>
      </c>
      <c r="L14" s="46">
        <v>2</v>
      </c>
      <c r="M14" s="6">
        <f t="shared" si="1"/>
        <v>130</v>
      </c>
      <c r="N14" s="2">
        <f t="shared" si="4"/>
        <v>576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462</v>
      </c>
      <c r="AB14" s="81">
        <v>226</v>
      </c>
    </row>
    <row r="15" spans="1:28" ht="24" customHeight="1" x14ac:dyDescent="0.2">
      <c r="A15" s="18" t="s">
        <v>23</v>
      </c>
      <c r="B15" s="46">
        <v>18</v>
      </c>
      <c r="C15" s="46">
        <v>151</v>
      </c>
      <c r="D15" s="46">
        <v>6</v>
      </c>
      <c r="E15" s="46">
        <v>5</v>
      </c>
      <c r="F15" s="6">
        <f t="shared" si="0"/>
        <v>184.5</v>
      </c>
      <c r="G15" s="2">
        <f t="shared" si="3"/>
        <v>730.5</v>
      </c>
      <c r="H15" s="19" t="s">
        <v>12</v>
      </c>
      <c r="I15" s="46">
        <v>20</v>
      </c>
      <c r="J15" s="46">
        <v>110</v>
      </c>
      <c r="K15" s="46">
        <v>5</v>
      </c>
      <c r="L15" s="46">
        <v>2</v>
      </c>
      <c r="M15" s="6">
        <f t="shared" si="1"/>
        <v>135</v>
      </c>
      <c r="N15" s="2">
        <f t="shared" si="4"/>
        <v>565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302</v>
      </c>
      <c r="AB15" s="81">
        <v>233.5</v>
      </c>
    </row>
    <row r="16" spans="1:28" ht="24" customHeight="1" x14ac:dyDescent="0.2">
      <c r="A16" s="18" t="s">
        <v>39</v>
      </c>
      <c r="B16" s="46">
        <v>25</v>
      </c>
      <c r="C16" s="46">
        <v>122</v>
      </c>
      <c r="D16" s="46">
        <v>12</v>
      </c>
      <c r="E16" s="46">
        <v>5</v>
      </c>
      <c r="F16" s="6">
        <f t="shared" si="0"/>
        <v>171</v>
      </c>
      <c r="G16" s="2">
        <f t="shared" si="3"/>
        <v>693</v>
      </c>
      <c r="H16" s="19" t="s">
        <v>15</v>
      </c>
      <c r="I16" s="46">
        <v>18</v>
      </c>
      <c r="J16" s="46">
        <v>108</v>
      </c>
      <c r="K16" s="46">
        <v>4</v>
      </c>
      <c r="L16" s="46">
        <v>2</v>
      </c>
      <c r="M16" s="6">
        <f t="shared" si="1"/>
        <v>130</v>
      </c>
      <c r="N16" s="2">
        <f t="shared" si="4"/>
        <v>536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156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118</v>
      </c>
      <c r="D17" s="46">
        <v>8</v>
      </c>
      <c r="E17" s="46">
        <v>5</v>
      </c>
      <c r="F17" s="6">
        <f t="shared" si="0"/>
        <v>154.5</v>
      </c>
      <c r="G17" s="2">
        <f t="shared" si="3"/>
        <v>683</v>
      </c>
      <c r="H17" s="19" t="s">
        <v>18</v>
      </c>
      <c r="I17" s="46">
        <v>19</v>
      </c>
      <c r="J17" s="46">
        <v>101</v>
      </c>
      <c r="K17" s="46">
        <v>3</v>
      </c>
      <c r="L17" s="46">
        <v>4</v>
      </c>
      <c r="M17" s="6">
        <f t="shared" si="1"/>
        <v>126.5</v>
      </c>
      <c r="N17" s="2">
        <f t="shared" si="4"/>
        <v>521.5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102</v>
      </c>
      <c r="D18" s="46">
        <v>3</v>
      </c>
      <c r="E18" s="46">
        <v>6</v>
      </c>
      <c r="F18" s="6">
        <f t="shared" si="0"/>
        <v>130</v>
      </c>
      <c r="G18" s="2">
        <f t="shared" si="3"/>
        <v>640</v>
      </c>
      <c r="H18" s="19" t="s">
        <v>20</v>
      </c>
      <c r="I18" s="46">
        <v>21</v>
      </c>
      <c r="J18" s="46">
        <v>116</v>
      </c>
      <c r="K18" s="46">
        <v>5</v>
      </c>
      <c r="L18" s="46">
        <v>6</v>
      </c>
      <c r="M18" s="6">
        <f t="shared" si="1"/>
        <v>151.5</v>
      </c>
      <c r="N18" s="2">
        <f t="shared" si="4"/>
        <v>543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112</v>
      </c>
      <c r="D19" s="47">
        <v>4</v>
      </c>
      <c r="E19" s="47">
        <v>3</v>
      </c>
      <c r="F19" s="7">
        <f t="shared" si="0"/>
        <v>133</v>
      </c>
      <c r="G19" s="3">
        <f t="shared" si="3"/>
        <v>588.5</v>
      </c>
      <c r="H19" s="20" t="s">
        <v>22</v>
      </c>
      <c r="I19" s="45">
        <v>24</v>
      </c>
      <c r="J19" s="45">
        <v>127</v>
      </c>
      <c r="K19" s="45">
        <v>6</v>
      </c>
      <c r="L19" s="45">
        <v>3</v>
      </c>
      <c r="M19" s="6">
        <f t="shared" si="1"/>
        <v>158.5</v>
      </c>
      <c r="N19" s="2">
        <f>M16+M17+M18+M19</f>
        <v>566.5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145</v>
      </c>
      <c r="D20" s="45">
        <v>6</v>
      </c>
      <c r="E20" s="45">
        <v>5</v>
      </c>
      <c r="F20" s="8">
        <f t="shared" si="0"/>
        <v>181.5</v>
      </c>
      <c r="G20" s="35"/>
      <c r="H20" s="19" t="s">
        <v>24</v>
      </c>
      <c r="I20" s="46">
        <v>31</v>
      </c>
      <c r="J20" s="46">
        <v>128</v>
      </c>
      <c r="K20" s="46">
        <v>6</v>
      </c>
      <c r="L20" s="46">
        <v>4</v>
      </c>
      <c r="M20" s="8">
        <f t="shared" si="1"/>
        <v>165.5</v>
      </c>
      <c r="N20" s="2">
        <f>M17+M18+M19+M20</f>
        <v>602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32</v>
      </c>
      <c r="C21" s="46">
        <v>176</v>
      </c>
      <c r="D21" s="46">
        <v>9</v>
      </c>
      <c r="E21" s="46">
        <v>7</v>
      </c>
      <c r="F21" s="6">
        <f t="shared" si="0"/>
        <v>227.5</v>
      </c>
      <c r="G21" s="36"/>
      <c r="H21" s="20" t="s">
        <v>25</v>
      </c>
      <c r="I21" s="46">
        <v>26</v>
      </c>
      <c r="J21" s="46">
        <v>113</v>
      </c>
      <c r="K21" s="46">
        <v>5</v>
      </c>
      <c r="L21" s="46">
        <v>5</v>
      </c>
      <c r="M21" s="6">
        <f t="shared" si="1"/>
        <v>148.5</v>
      </c>
      <c r="N21" s="2">
        <f>M18+M19+M20+M21</f>
        <v>624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86</v>
      </c>
      <c r="D22" s="46">
        <v>7</v>
      </c>
      <c r="E22" s="46">
        <v>4</v>
      </c>
      <c r="F22" s="6">
        <f t="shared" si="0"/>
        <v>122</v>
      </c>
      <c r="G22" s="2"/>
      <c r="H22" s="21" t="s">
        <v>26</v>
      </c>
      <c r="I22" s="47">
        <v>21</v>
      </c>
      <c r="J22" s="47">
        <v>125</v>
      </c>
      <c r="K22" s="47">
        <v>7</v>
      </c>
      <c r="L22" s="47">
        <v>7</v>
      </c>
      <c r="M22" s="6">
        <f t="shared" si="1"/>
        <v>167</v>
      </c>
      <c r="N22" s="3">
        <f>M19+M20+M21+M22</f>
        <v>639.5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730.5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661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605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77</v>
      </c>
      <c r="G24" s="88"/>
      <c r="H24" s="163"/>
      <c r="I24" s="164"/>
      <c r="J24" s="82" t="s">
        <v>71</v>
      </c>
      <c r="K24" s="86"/>
      <c r="L24" s="86"/>
      <c r="M24" s="87" t="s">
        <v>72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0" sqref="X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'G2'!D5:H5</f>
        <v>CL 79 - CR 74</v>
      </c>
      <c r="E5" s="200"/>
      <c r="F5" s="200"/>
      <c r="G5" s="200"/>
      <c r="H5" s="200"/>
      <c r="I5" s="195" t="s">
        <v>53</v>
      </c>
      <c r="J5" s="195"/>
      <c r="K5" s="195"/>
      <c r="L5" s="186">
        <f>'G2'!L5:N5</f>
        <v>7974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'G2'!S6:U6</f>
        <v>44119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4</v>
      </c>
      <c r="C10" s="61">
        <v>13</v>
      </c>
      <c r="D10" s="61">
        <v>1</v>
      </c>
      <c r="E10" s="61">
        <v>0</v>
      </c>
      <c r="F10" s="62">
        <f t="shared" ref="F10:F22" si="0">B10*0.5+C10*1+D10*2+E10*2.5</f>
        <v>17</v>
      </c>
      <c r="G10" s="63"/>
      <c r="H10" s="64" t="s">
        <v>4</v>
      </c>
      <c r="I10" s="46">
        <v>5</v>
      </c>
      <c r="J10" s="46">
        <v>8</v>
      </c>
      <c r="K10" s="46">
        <v>0</v>
      </c>
      <c r="L10" s="46">
        <v>2</v>
      </c>
      <c r="M10" s="62">
        <f t="shared" ref="M10:M22" si="1">I10*0.5+J10*1+K10*2+L10*2.5</f>
        <v>15.5</v>
      </c>
      <c r="N10" s="65">
        <f>F20+F21+F22+M10</f>
        <v>51.5</v>
      </c>
      <c r="O10" s="64" t="s">
        <v>43</v>
      </c>
      <c r="P10" s="46">
        <v>5</v>
      </c>
      <c r="Q10" s="46">
        <v>8</v>
      </c>
      <c r="R10" s="46">
        <v>1</v>
      </c>
      <c r="S10" s="46">
        <v>3</v>
      </c>
      <c r="T10" s="62">
        <f t="shared" ref="T10:T21" si="2">P10*0.5+Q10*1+R10*2+S10*2.5</f>
        <v>20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15</v>
      </c>
      <c r="D11" s="61">
        <v>0</v>
      </c>
      <c r="E11" s="61">
        <v>0</v>
      </c>
      <c r="F11" s="62">
        <f t="shared" si="0"/>
        <v>16.5</v>
      </c>
      <c r="G11" s="63"/>
      <c r="H11" s="64" t="s">
        <v>5</v>
      </c>
      <c r="I11" s="46">
        <v>3</v>
      </c>
      <c r="J11" s="46">
        <v>18</v>
      </c>
      <c r="K11" s="46">
        <v>0</v>
      </c>
      <c r="L11" s="46">
        <v>2</v>
      </c>
      <c r="M11" s="62">
        <f t="shared" si="1"/>
        <v>24.5</v>
      </c>
      <c r="N11" s="65">
        <f>F21+F22+M10+M11</f>
        <v>65.5</v>
      </c>
      <c r="O11" s="64" t="s">
        <v>44</v>
      </c>
      <c r="P11" s="46">
        <v>2</v>
      </c>
      <c r="Q11" s="46">
        <v>18</v>
      </c>
      <c r="R11" s="46">
        <v>0</v>
      </c>
      <c r="S11" s="46">
        <v>1</v>
      </c>
      <c r="T11" s="62">
        <f t="shared" si="2"/>
        <v>21.5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19</v>
      </c>
      <c r="D12" s="61">
        <v>0</v>
      </c>
      <c r="E12" s="61">
        <v>1</v>
      </c>
      <c r="F12" s="62">
        <f t="shared" si="0"/>
        <v>23.5</v>
      </c>
      <c r="G12" s="63"/>
      <c r="H12" s="64" t="s">
        <v>6</v>
      </c>
      <c r="I12" s="46">
        <v>3</v>
      </c>
      <c r="J12" s="46">
        <v>20</v>
      </c>
      <c r="K12" s="46">
        <v>0</v>
      </c>
      <c r="L12" s="46">
        <v>3</v>
      </c>
      <c r="M12" s="62">
        <f t="shared" si="1"/>
        <v>29</v>
      </c>
      <c r="N12" s="63">
        <f>F22+M10+M11+M12</f>
        <v>85.5</v>
      </c>
      <c r="O12" s="64" t="s">
        <v>32</v>
      </c>
      <c r="P12" s="46">
        <v>5</v>
      </c>
      <c r="Q12" s="46">
        <v>24</v>
      </c>
      <c r="R12" s="46">
        <v>1</v>
      </c>
      <c r="S12" s="46">
        <v>0</v>
      </c>
      <c r="T12" s="62">
        <f t="shared" si="2"/>
        <v>28.5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21</v>
      </c>
      <c r="D13" s="61">
        <v>0</v>
      </c>
      <c r="E13" s="61">
        <v>1</v>
      </c>
      <c r="F13" s="62">
        <f t="shared" si="0"/>
        <v>28</v>
      </c>
      <c r="G13" s="63">
        <f t="shared" ref="G13:G19" si="3">F10+F11+F12+F13</f>
        <v>85</v>
      </c>
      <c r="H13" s="64" t="s">
        <v>7</v>
      </c>
      <c r="I13" s="46">
        <v>5</v>
      </c>
      <c r="J13" s="46">
        <v>14</v>
      </c>
      <c r="K13" s="46">
        <v>0</v>
      </c>
      <c r="L13" s="46">
        <v>2</v>
      </c>
      <c r="M13" s="62">
        <f t="shared" si="1"/>
        <v>21.5</v>
      </c>
      <c r="N13" s="63">
        <f t="shared" ref="N13:N18" si="4">M10+M11+M12+M13</f>
        <v>90.5</v>
      </c>
      <c r="O13" s="64" t="s">
        <v>33</v>
      </c>
      <c r="P13" s="46">
        <v>5</v>
      </c>
      <c r="Q13" s="46">
        <v>12</v>
      </c>
      <c r="R13" s="46">
        <v>4</v>
      </c>
      <c r="S13" s="46">
        <v>2</v>
      </c>
      <c r="T13" s="62">
        <f t="shared" si="2"/>
        <v>27.5</v>
      </c>
      <c r="U13" s="63">
        <f t="shared" ref="U13:U21" si="5">T10+T11+T12+T13</f>
        <v>97.5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8</v>
      </c>
      <c r="D14" s="61">
        <v>0</v>
      </c>
      <c r="E14" s="61">
        <v>0</v>
      </c>
      <c r="F14" s="62">
        <f t="shared" si="0"/>
        <v>9</v>
      </c>
      <c r="G14" s="63">
        <f t="shared" si="3"/>
        <v>77</v>
      </c>
      <c r="H14" s="64" t="s">
        <v>9</v>
      </c>
      <c r="I14" s="46">
        <v>3</v>
      </c>
      <c r="J14" s="46">
        <v>13</v>
      </c>
      <c r="K14" s="46">
        <v>0</v>
      </c>
      <c r="L14" s="46">
        <v>1</v>
      </c>
      <c r="M14" s="62">
        <f t="shared" si="1"/>
        <v>17</v>
      </c>
      <c r="N14" s="63">
        <f t="shared" si="4"/>
        <v>92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77.5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10</v>
      </c>
      <c r="D15" s="61">
        <v>0</v>
      </c>
      <c r="E15" s="61">
        <v>0</v>
      </c>
      <c r="F15" s="62">
        <f t="shared" si="0"/>
        <v>10</v>
      </c>
      <c r="G15" s="63">
        <f t="shared" si="3"/>
        <v>70.5</v>
      </c>
      <c r="H15" s="64" t="s">
        <v>12</v>
      </c>
      <c r="I15" s="46">
        <v>5</v>
      </c>
      <c r="J15" s="46">
        <v>12</v>
      </c>
      <c r="K15" s="46">
        <v>0</v>
      </c>
      <c r="L15" s="46">
        <v>2</v>
      </c>
      <c r="M15" s="62">
        <f t="shared" si="1"/>
        <v>19.5</v>
      </c>
      <c r="N15" s="63">
        <f t="shared" si="4"/>
        <v>87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10</v>
      </c>
      <c r="D16" s="61">
        <v>0</v>
      </c>
      <c r="E16" s="61">
        <v>0</v>
      </c>
      <c r="F16" s="62">
        <f t="shared" si="0"/>
        <v>10.5</v>
      </c>
      <c r="G16" s="63">
        <f t="shared" si="3"/>
        <v>57.5</v>
      </c>
      <c r="H16" s="64" t="s">
        <v>15</v>
      </c>
      <c r="I16" s="46">
        <v>4</v>
      </c>
      <c r="J16" s="46">
        <v>10</v>
      </c>
      <c r="K16" s="46">
        <v>0</v>
      </c>
      <c r="L16" s="46">
        <v>1</v>
      </c>
      <c r="M16" s="62">
        <f t="shared" si="1"/>
        <v>14.5</v>
      </c>
      <c r="N16" s="63">
        <f t="shared" si="4"/>
        <v>72.5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27.5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11</v>
      </c>
      <c r="D17" s="61">
        <v>0</v>
      </c>
      <c r="E17" s="61">
        <v>0</v>
      </c>
      <c r="F17" s="62">
        <f t="shared" si="0"/>
        <v>12</v>
      </c>
      <c r="G17" s="63">
        <f t="shared" si="3"/>
        <v>41.5</v>
      </c>
      <c r="H17" s="64" t="s">
        <v>18</v>
      </c>
      <c r="I17" s="46">
        <v>4</v>
      </c>
      <c r="J17" s="46">
        <v>13</v>
      </c>
      <c r="K17" s="46">
        <v>0</v>
      </c>
      <c r="L17" s="46">
        <v>1</v>
      </c>
      <c r="M17" s="62">
        <f t="shared" si="1"/>
        <v>17.5</v>
      </c>
      <c r="N17" s="63">
        <f t="shared" si="4"/>
        <v>68.5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15</v>
      </c>
      <c r="D18" s="61">
        <v>0</v>
      </c>
      <c r="E18" s="61">
        <v>2</v>
      </c>
      <c r="F18" s="62">
        <f t="shared" si="0"/>
        <v>20.5</v>
      </c>
      <c r="G18" s="63">
        <f t="shared" si="3"/>
        <v>53</v>
      </c>
      <c r="H18" s="64" t="s">
        <v>20</v>
      </c>
      <c r="I18" s="46">
        <v>6</v>
      </c>
      <c r="J18" s="46">
        <v>15</v>
      </c>
      <c r="K18" s="46">
        <v>1</v>
      </c>
      <c r="L18" s="46">
        <v>1</v>
      </c>
      <c r="M18" s="62">
        <f t="shared" si="1"/>
        <v>22.5</v>
      </c>
      <c r="N18" s="63">
        <f t="shared" si="4"/>
        <v>74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9</v>
      </c>
      <c r="D19" s="69">
        <v>0</v>
      </c>
      <c r="E19" s="69">
        <v>0</v>
      </c>
      <c r="F19" s="70">
        <f t="shared" si="0"/>
        <v>10</v>
      </c>
      <c r="G19" s="71">
        <f t="shared" si="3"/>
        <v>53</v>
      </c>
      <c r="H19" s="72" t="s">
        <v>22</v>
      </c>
      <c r="I19" s="45">
        <v>5</v>
      </c>
      <c r="J19" s="45">
        <v>20</v>
      </c>
      <c r="K19" s="45">
        <v>0</v>
      </c>
      <c r="L19" s="45">
        <v>1</v>
      </c>
      <c r="M19" s="62">
        <f t="shared" si="1"/>
        <v>25</v>
      </c>
      <c r="N19" s="63">
        <f>M16+M17+M18+M19</f>
        <v>79.5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9</v>
      </c>
      <c r="D20" s="67">
        <v>0</v>
      </c>
      <c r="E20" s="67">
        <v>0</v>
      </c>
      <c r="F20" s="73">
        <f t="shared" si="0"/>
        <v>10.5</v>
      </c>
      <c r="G20" s="74"/>
      <c r="H20" s="64" t="s">
        <v>24</v>
      </c>
      <c r="I20" s="46">
        <v>6</v>
      </c>
      <c r="J20" s="46">
        <v>15</v>
      </c>
      <c r="K20" s="46">
        <v>1</v>
      </c>
      <c r="L20" s="46">
        <v>1</v>
      </c>
      <c r="M20" s="73">
        <f t="shared" si="1"/>
        <v>22.5</v>
      </c>
      <c r="N20" s="63">
        <f>M17+M18+M19+M20</f>
        <v>87.5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8</v>
      </c>
      <c r="D21" s="61">
        <v>0</v>
      </c>
      <c r="E21" s="61">
        <v>0</v>
      </c>
      <c r="F21" s="62">
        <f t="shared" si="0"/>
        <v>9</v>
      </c>
      <c r="G21" s="75"/>
      <c r="H21" s="72" t="s">
        <v>25</v>
      </c>
      <c r="I21" s="46">
        <v>6</v>
      </c>
      <c r="J21" s="46">
        <v>18</v>
      </c>
      <c r="K21" s="46">
        <v>0</v>
      </c>
      <c r="L21" s="46">
        <v>0</v>
      </c>
      <c r="M21" s="62">
        <f t="shared" si="1"/>
        <v>21</v>
      </c>
      <c r="N21" s="63">
        <f>M18+M19+M20+M21</f>
        <v>91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13</v>
      </c>
      <c r="D22" s="61">
        <v>0</v>
      </c>
      <c r="E22" s="61">
        <v>1</v>
      </c>
      <c r="F22" s="62">
        <f t="shared" si="0"/>
        <v>16.5</v>
      </c>
      <c r="G22" s="63"/>
      <c r="H22" s="68" t="s">
        <v>26</v>
      </c>
      <c r="I22" s="47">
        <v>4</v>
      </c>
      <c r="J22" s="47">
        <v>13</v>
      </c>
      <c r="K22" s="47">
        <v>0</v>
      </c>
      <c r="L22" s="47">
        <v>2</v>
      </c>
      <c r="M22" s="62">
        <f t="shared" si="1"/>
        <v>20</v>
      </c>
      <c r="N22" s="71">
        <f>M19+M20+M21+M22</f>
        <v>88.5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85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92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63</v>
      </c>
      <c r="G24" s="88"/>
      <c r="H24" s="207"/>
      <c r="I24" s="208"/>
      <c r="J24" s="83" t="s">
        <v>71</v>
      </c>
      <c r="K24" s="86"/>
      <c r="L24" s="86"/>
      <c r="M24" s="87" t="s">
        <v>65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'G2'!D5:H5</f>
        <v>CL 79 - CR 74</v>
      </c>
      <c r="E6" s="183"/>
      <c r="F6" s="183"/>
      <c r="G6" s="183"/>
      <c r="H6" s="183"/>
      <c r="I6" s="179" t="s">
        <v>53</v>
      </c>
      <c r="J6" s="179"/>
      <c r="K6" s="179"/>
      <c r="L6" s="186">
        <f>'G2'!L5:N5</f>
        <v>7974</v>
      </c>
      <c r="M6" s="186"/>
      <c r="N6" s="186"/>
      <c r="O6" s="12"/>
      <c r="P6" s="179" t="s">
        <v>58</v>
      </c>
      <c r="Q6" s="179"/>
      <c r="R6" s="179"/>
      <c r="S6" s="214">
        <f>'G2'!S6:U6</f>
        <v>44119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'G2'!B10+'G-3'!B10</f>
        <v>17</v>
      </c>
      <c r="C10" s="46">
        <f>'G2'!C10+'G-3'!C10</f>
        <v>149</v>
      </c>
      <c r="D10" s="46">
        <f>'G2'!D10+'G-3'!D10</f>
        <v>6</v>
      </c>
      <c r="E10" s="46">
        <f>'G2'!E10+'G-3'!E10</f>
        <v>2</v>
      </c>
      <c r="F10" s="6">
        <f t="shared" ref="F10:F22" si="0">B10*0.5+C10*1+D10*2+E10*2.5</f>
        <v>174.5</v>
      </c>
      <c r="G10" s="2"/>
      <c r="H10" s="19" t="s">
        <v>4</v>
      </c>
      <c r="I10" s="46">
        <f>'G2'!I10+'G-3'!I10</f>
        <v>29</v>
      </c>
      <c r="J10" s="46">
        <f>'G2'!J10+'G-3'!J10</f>
        <v>99</v>
      </c>
      <c r="K10" s="46">
        <f>'G2'!K10+'G-3'!K10</f>
        <v>6</v>
      </c>
      <c r="L10" s="46">
        <f>'G2'!L10+'G-3'!L10</f>
        <v>8</v>
      </c>
      <c r="M10" s="6">
        <f t="shared" ref="M10:M22" si="1">I10*0.5+J10*1+K10*2+L10*2.5</f>
        <v>145.5</v>
      </c>
      <c r="N10" s="9">
        <f>F20+F21+F22+M10</f>
        <v>712.5</v>
      </c>
      <c r="O10" s="19" t="s">
        <v>43</v>
      </c>
      <c r="P10" s="46">
        <f>'G2'!P10+'G-3'!P10</f>
        <v>25</v>
      </c>
      <c r="Q10" s="46">
        <f>'G2'!Q10+'G-3'!Q10</f>
        <v>117</v>
      </c>
      <c r="R10" s="46">
        <f>'G2'!R10+'G-3'!R10</f>
        <v>8</v>
      </c>
      <c r="S10" s="46">
        <f>'G2'!S10+'G-3'!S10</f>
        <v>7</v>
      </c>
      <c r="T10" s="6">
        <f t="shared" ref="T10:T21" si="2">P10*0.5+Q10*1+R10*2+S10*2.5</f>
        <v>163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'G2'!B11+'G-3'!B11</f>
        <v>14</v>
      </c>
      <c r="C11" s="46">
        <f>'G2'!C11+'G-3'!C11</f>
        <v>172</v>
      </c>
      <c r="D11" s="46">
        <f>'G2'!D11+'G-3'!D11</f>
        <v>8</v>
      </c>
      <c r="E11" s="46">
        <f>'G2'!E11+'G-3'!E11</f>
        <v>1</v>
      </c>
      <c r="F11" s="6">
        <f t="shared" si="0"/>
        <v>197.5</v>
      </c>
      <c r="G11" s="2"/>
      <c r="H11" s="19" t="s">
        <v>5</v>
      </c>
      <c r="I11" s="46">
        <f>'G2'!I11+'G-3'!I11</f>
        <v>34</v>
      </c>
      <c r="J11" s="46">
        <f>'G2'!J11+'G-3'!J11</f>
        <v>128</v>
      </c>
      <c r="K11" s="46">
        <f>'G2'!K11+'G-3'!K11</f>
        <v>4</v>
      </c>
      <c r="L11" s="46">
        <f>'G2'!L11+'G-3'!L11</f>
        <v>7</v>
      </c>
      <c r="M11" s="6">
        <f t="shared" si="1"/>
        <v>170.5</v>
      </c>
      <c r="N11" s="9">
        <f>F21+F22+M10+M11</f>
        <v>691</v>
      </c>
      <c r="O11" s="19" t="s">
        <v>44</v>
      </c>
      <c r="P11" s="46">
        <f>'G2'!P11+'G-3'!P11</f>
        <v>30</v>
      </c>
      <c r="Q11" s="46">
        <f>'G2'!Q11+'G-3'!Q11</f>
        <v>148</v>
      </c>
      <c r="R11" s="46">
        <f>'G2'!R11+'G-3'!R11</f>
        <v>3</v>
      </c>
      <c r="S11" s="46">
        <f>'G2'!S11+'G-3'!S11</f>
        <v>5</v>
      </c>
      <c r="T11" s="6">
        <f t="shared" si="2"/>
        <v>181.5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'G2'!B12+'G-3'!B12</f>
        <v>21</v>
      </c>
      <c r="C12" s="46">
        <f>'G2'!C12+'G-3'!C12</f>
        <v>195</v>
      </c>
      <c r="D12" s="46">
        <f>'G2'!D12+'G-3'!D12</f>
        <v>7</v>
      </c>
      <c r="E12" s="46">
        <f>'G2'!E12+'G-3'!E12</f>
        <v>5</v>
      </c>
      <c r="F12" s="6">
        <f t="shared" si="0"/>
        <v>232</v>
      </c>
      <c r="G12" s="2"/>
      <c r="H12" s="19" t="s">
        <v>6</v>
      </c>
      <c r="I12" s="46">
        <f>'G2'!I12+'G-3'!I12</f>
        <v>32</v>
      </c>
      <c r="J12" s="46">
        <f>'G2'!J12+'G-3'!J12</f>
        <v>137</v>
      </c>
      <c r="K12" s="46">
        <f>'G2'!K12+'G-3'!K12</f>
        <v>5</v>
      </c>
      <c r="L12" s="46">
        <f>'G2'!L12+'G-3'!L12</f>
        <v>10</v>
      </c>
      <c r="M12" s="6">
        <f t="shared" si="1"/>
        <v>188</v>
      </c>
      <c r="N12" s="2">
        <f>F22+M10+M11+M12</f>
        <v>642.5</v>
      </c>
      <c r="O12" s="19" t="s">
        <v>32</v>
      </c>
      <c r="P12" s="46">
        <f>'G2'!P12+'G-3'!P12</f>
        <v>27</v>
      </c>
      <c r="Q12" s="46">
        <f>'G2'!Q12+'G-3'!Q12</f>
        <v>134</v>
      </c>
      <c r="R12" s="46">
        <f>'G2'!R12+'G-3'!R12</f>
        <v>6</v>
      </c>
      <c r="S12" s="46">
        <f>'G2'!S12+'G-3'!S12</f>
        <v>6</v>
      </c>
      <c r="T12" s="6">
        <f t="shared" si="2"/>
        <v>174.5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'G2'!B13+'G-3'!B13</f>
        <v>21</v>
      </c>
      <c r="C13" s="46">
        <f>'G2'!C13+'G-3'!C13</f>
        <v>152</v>
      </c>
      <c r="D13" s="46">
        <f>'G2'!D13+'G-3'!D13</f>
        <v>10</v>
      </c>
      <c r="E13" s="46">
        <f>'G2'!E13+'G-3'!E13</f>
        <v>4</v>
      </c>
      <c r="F13" s="6">
        <f t="shared" si="0"/>
        <v>192.5</v>
      </c>
      <c r="G13" s="2">
        <f t="shared" ref="G13:G19" si="3">F10+F11+F12+F13</f>
        <v>796.5</v>
      </c>
      <c r="H13" s="19" t="s">
        <v>7</v>
      </c>
      <c r="I13" s="46">
        <f>'G2'!I13+'G-3'!I13</f>
        <v>31</v>
      </c>
      <c r="J13" s="46">
        <f>'G2'!J13+'G-3'!J13</f>
        <v>122</v>
      </c>
      <c r="K13" s="46">
        <f>'G2'!K13+'G-3'!K13</f>
        <v>5</v>
      </c>
      <c r="L13" s="46">
        <f>'G2'!L13+'G-3'!L13</f>
        <v>6</v>
      </c>
      <c r="M13" s="6">
        <f t="shared" si="1"/>
        <v>162.5</v>
      </c>
      <c r="N13" s="2">
        <f t="shared" ref="N13:N18" si="4">M10+M11+M12+M13</f>
        <v>666.5</v>
      </c>
      <c r="O13" s="19" t="s">
        <v>33</v>
      </c>
      <c r="P13" s="46">
        <f>'G2'!P13+'G-3'!P13</f>
        <v>32</v>
      </c>
      <c r="Q13" s="46">
        <f>'G2'!Q13+'G-3'!Q13</f>
        <v>131</v>
      </c>
      <c r="R13" s="46">
        <f>'G2'!R13+'G-3'!R13</f>
        <v>12</v>
      </c>
      <c r="S13" s="46">
        <f>'G2'!S13+'G-3'!S13</f>
        <v>5</v>
      </c>
      <c r="T13" s="6">
        <f t="shared" si="2"/>
        <v>183.5</v>
      </c>
      <c r="U13" s="2">
        <f t="shared" ref="U13:U21" si="5">T10+T11+T12+T13</f>
        <v>702.5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'G2'!B14+'G-3'!B14</f>
        <v>14</v>
      </c>
      <c r="C14" s="46">
        <f>'G2'!C14+'G-3'!C14</f>
        <v>144</v>
      </c>
      <c r="D14" s="46">
        <f>'G2'!D14+'G-3'!D14</f>
        <v>8</v>
      </c>
      <c r="E14" s="46">
        <f>'G2'!E14+'G-3'!E14</f>
        <v>6</v>
      </c>
      <c r="F14" s="6">
        <f t="shared" si="0"/>
        <v>182</v>
      </c>
      <c r="G14" s="2">
        <f t="shared" si="3"/>
        <v>804</v>
      </c>
      <c r="H14" s="19" t="s">
        <v>9</v>
      </c>
      <c r="I14" s="46">
        <f>'G2'!I14+'G-3'!I14</f>
        <v>25</v>
      </c>
      <c r="J14" s="46">
        <f>'G2'!J14+'G-3'!J14</f>
        <v>115</v>
      </c>
      <c r="K14" s="46">
        <f>'G2'!K14+'G-3'!K14</f>
        <v>6</v>
      </c>
      <c r="L14" s="46">
        <f>'G2'!L14+'G-3'!L14</f>
        <v>3</v>
      </c>
      <c r="M14" s="6">
        <f t="shared" si="1"/>
        <v>147</v>
      </c>
      <c r="N14" s="2">
        <f t="shared" si="4"/>
        <v>668</v>
      </c>
      <c r="O14" s="19" t="s">
        <v>29</v>
      </c>
      <c r="P14" s="46">
        <f>'G2'!P14+'G-3'!P14</f>
        <v>0</v>
      </c>
      <c r="Q14" s="46">
        <f>'G2'!Q14+'G-3'!Q14</f>
        <v>0</v>
      </c>
      <c r="R14" s="46">
        <f>'G2'!R14+'G-3'!R14</f>
        <v>0</v>
      </c>
      <c r="S14" s="46">
        <f>'G2'!S14+'G-3'!S14</f>
        <v>0</v>
      </c>
      <c r="T14" s="6">
        <f t="shared" si="2"/>
        <v>0</v>
      </c>
      <c r="U14" s="2">
        <f t="shared" si="5"/>
        <v>539.5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'G2'!B15+'G-3'!B15</f>
        <v>18</v>
      </c>
      <c r="C15" s="46">
        <f>'G2'!C15+'G-3'!C15</f>
        <v>161</v>
      </c>
      <c r="D15" s="46">
        <f>'G2'!D15+'G-3'!D15</f>
        <v>6</v>
      </c>
      <c r="E15" s="46">
        <f>'G2'!E15+'G-3'!E15</f>
        <v>5</v>
      </c>
      <c r="F15" s="6">
        <f t="shared" si="0"/>
        <v>194.5</v>
      </c>
      <c r="G15" s="2">
        <f t="shared" si="3"/>
        <v>801</v>
      </c>
      <c r="H15" s="19" t="s">
        <v>12</v>
      </c>
      <c r="I15" s="46">
        <f>'G2'!I15+'G-3'!I15</f>
        <v>25</v>
      </c>
      <c r="J15" s="46">
        <f>'G2'!J15+'G-3'!J15</f>
        <v>122</v>
      </c>
      <c r="K15" s="46">
        <f>'G2'!K15+'G-3'!K15</f>
        <v>5</v>
      </c>
      <c r="L15" s="46">
        <f>'G2'!L15+'G-3'!L15</f>
        <v>4</v>
      </c>
      <c r="M15" s="6">
        <f t="shared" si="1"/>
        <v>154.5</v>
      </c>
      <c r="N15" s="2">
        <f t="shared" si="4"/>
        <v>652</v>
      </c>
      <c r="O15" s="18" t="s">
        <v>30</v>
      </c>
      <c r="P15" s="46">
        <f>'G2'!P15+'G-3'!P15</f>
        <v>0</v>
      </c>
      <c r="Q15" s="46">
        <f>'G2'!Q15+'G-3'!Q15</f>
        <v>0</v>
      </c>
      <c r="R15" s="46">
        <f>'G2'!R15+'G-3'!R15</f>
        <v>0</v>
      </c>
      <c r="S15" s="46">
        <f>'G2'!S15+'G-3'!S15</f>
        <v>0</v>
      </c>
      <c r="T15" s="6">
        <f t="shared" si="2"/>
        <v>0</v>
      </c>
      <c r="U15" s="2">
        <f t="shared" si="5"/>
        <v>358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'G2'!B16+'G-3'!B16</f>
        <v>26</v>
      </c>
      <c r="C16" s="46">
        <f>'G2'!C16+'G-3'!C16</f>
        <v>132</v>
      </c>
      <c r="D16" s="46">
        <f>'G2'!D16+'G-3'!D16</f>
        <v>12</v>
      </c>
      <c r="E16" s="46">
        <f>'G2'!E16+'G-3'!E16</f>
        <v>5</v>
      </c>
      <c r="F16" s="6">
        <f t="shared" si="0"/>
        <v>181.5</v>
      </c>
      <c r="G16" s="2">
        <f t="shared" si="3"/>
        <v>750.5</v>
      </c>
      <c r="H16" s="19" t="s">
        <v>15</v>
      </c>
      <c r="I16" s="46">
        <f>'G2'!I16+'G-3'!I16</f>
        <v>22</v>
      </c>
      <c r="J16" s="46">
        <f>'G2'!J16+'G-3'!J16</f>
        <v>118</v>
      </c>
      <c r="K16" s="46">
        <f>'G2'!K16+'G-3'!K16</f>
        <v>4</v>
      </c>
      <c r="L16" s="46">
        <f>'G2'!L16+'G-3'!L16</f>
        <v>3</v>
      </c>
      <c r="M16" s="6">
        <f t="shared" si="1"/>
        <v>144.5</v>
      </c>
      <c r="N16" s="2">
        <f t="shared" si="4"/>
        <v>608.5</v>
      </c>
      <c r="O16" s="19" t="s">
        <v>8</v>
      </c>
      <c r="P16" s="46">
        <f>'G2'!P16+'G-3'!P16</f>
        <v>0</v>
      </c>
      <c r="Q16" s="46">
        <f>'G2'!Q16+'G-3'!Q16</f>
        <v>0</v>
      </c>
      <c r="R16" s="46">
        <f>'G2'!R16+'G-3'!R16</f>
        <v>0</v>
      </c>
      <c r="S16" s="46">
        <f>'G2'!S16+'G-3'!S16</f>
        <v>0</v>
      </c>
      <c r="T16" s="6">
        <f t="shared" si="2"/>
        <v>0</v>
      </c>
      <c r="U16" s="2">
        <f t="shared" si="5"/>
        <v>183.5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'G2'!B17+'G-3'!B17</f>
        <v>18</v>
      </c>
      <c r="C17" s="46">
        <f>'G2'!C17+'G-3'!C17</f>
        <v>129</v>
      </c>
      <c r="D17" s="46">
        <f>'G2'!D17+'G-3'!D17</f>
        <v>8</v>
      </c>
      <c r="E17" s="46">
        <f>'G2'!E17+'G-3'!E17</f>
        <v>5</v>
      </c>
      <c r="F17" s="6">
        <f t="shared" si="0"/>
        <v>166.5</v>
      </c>
      <c r="G17" s="2">
        <f t="shared" si="3"/>
        <v>724.5</v>
      </c>
      <c r="H17" s="19" t="s">
        <v>18</v>
      </c>
      <c r="I17" s="46">
        <f>'G2'!I17+'G-3'!I17</f>
        <v>23</v>
      </c>
      <c r="J17" s="46">
        <f>'G2'!J17+'G-3'!J17</f>
        <v>114</v>
      </c>
      <c r="K17" s="46">
        <f>'G2'!K17+'G-3'!K17</f>
        <v>3</v>
      </c>
      <c r="L17" s="46">
        <f>'G2'!L17+'G-3'!L17</f>
        <v>5</v>
      </c>
      <c r="M17" s="6">
        <f t="shared" si="1"/>
        <v>144</v>
      </c>
      <c r="N17" s="2">
        <f t="shared" si="4"/>
        <v>590</v>
      </c>
      <c r="O17" s="19" t="s">
        <v>10</v>
      </c>
      <c r="P17" s="46">
        <f>'G2'!P17+'G-3'!P17</f>
        <v>0</v>
      </c>
      <c r="Q17" s="46">
        <f>'G2'!Q17+'G-3'!Q17</f>
        <v>0</v>
      </c>
      <c r="R17" s="46">
        <f>'G2'!R17+'G-3'!R17</f>
        <v>0</v>
      </c>
      <c r="S17" s="46">
        <f>'G2'!S17+'G-3'!S17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'G2'!B18+'G-3'!B18</f>
        <v>15</v>
      </c>
      <c r="C18" s="46">
        <f>'G2'!C18+'G-3'!C18</f>
        <v>117</v>
      </c>
      <c r="D18" s="46">
        <f>'G2'!D18+'G-3'!D18</f>
        <v>3</v>
      </c>
      <c r="E18" s="46">
        <f>'G2'!E18+'G-3'!E18</f>
        <v>8</v>
      </c>
      <c r="F18" s="6">
        <f t="shared" si="0"/>
        <v>150.5</v>
      </c>
      <c r="G18" s="2">
        <f t="shared" si="3"/>
        <v>693</v>
      </c>
      <c r="H18" s="19" t="s">
        <v>20</v>
      </c>
      <c r="I18" s="46">
        <f>'G2'!I18+'G-3'!I18</f>
        <v>27</v>
      </c>
      <c r="J18" s="46">
        <f>'G2'!J18+'G-3'!J18</f>
        <v>131</v>
      </c>
      <c r="K18" s="46">
        <f>'G2'!K18+'G-3'!K18</f>
        <v>6</v>
      </c>
      <c r="L18" s="46">
        <f>'G2'!L18+'G-3'!L18</f>
        <v>7</v>
      </c>
      <c r="M18" s="6">
        <f t="shared" si="1"/>
        <v>174</v>
      </c>
      <c r="N18" s="2">
        <f t="shared" si="4"/>
        <v>617</v>
      </c>
      <c r="O18" s="19" t="s">
        <v>13</v>
      </c>
      <c r="P18" s="46">
        <f>'G2'!P18+'G-3'!P18</f>
        <v>0</v>
      </c>
      <c r="Q18" s="46">
        <f>'G2'!Q18+'G-3'!Q18</f>
        <v>0</v>
      </c>
      <c r="R18" s="46">
        <f>'G2'!R18+'G-3'!R18</f>
        <v>0</v>
      </c>
      <c r="S18" s="46">
        <f>'G2'!S18+'G-3'!S18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'G2'!B19+'G-3'!B19</f>
        <v>13</v>
      </c>
      <c r="C19" s="47">
        <f>'G2'!C19+'G-3'!C19</f>
        <v>121</v>
      </c>
      <c r="D19" s="47">
        <f>'G2'!D19+'G-3'!D19</f>
        <v>4</v>
      </c>
      <c r="E19" s="47">
        <f>'G2'!E19+'G-3'!E19</f>
        <v>3</v>
      </c>
      <c r="F19" s="7">
        <f t="shared" si="0"/>
        <v>143</v>
      </c>
      <c r="G19" s="3">
        <f t="shared" si="3"/>
        <v>641.5</v>
      </c>
      <c r="H19" s="20" t="s">
        <v>22</v>
      </c>
      <c r="I19" s="46">
        <f>'G2'!I19+'G-3'!I19</f>
        <v>29</v>
      </c>
      <c r="J19" s="46">
        <f>'G2'!J19+'G-3'!J19</f>
        <v>147</v>
      </c>
      <c r="K19" s="46">
        <f>'G2'!K19+'G-3'!K19</f>
        <v>6</v>
      </c>
      <c r="L19" s="46">
        <f>'G2'!L19+'G-3'!L19</f>
        <v>4</v>
      </c>
      <c r="M19" s="6">
        <f t="shared" si="1"/>
        <v>183.5</v>
      </c>
      <c r="N19" s="2">
        <f>M16+M17+M18+M19</f>
        <v>646</v>
      </c>
      <c r="O19" s="19" t="s">
        <v>16</v>
      </c>
      <c r="P19" s="46">
        <f>'G2'!P19+'G-3'!P19</f>
        <v>0</v>
      </c>
      <c r="Q19" s="46">
        <f>'G2'!Q19+'G-3'!Q19</f>
        <v>0</v>
      </c>
      <c r="R19" s="46">
        <f>'G2'!R19+'G-3'!R19</f>
        <v>0</v>
      </c>
      <c r="S19" s="46">
        <f>'G2'!S19+'G-3'!S19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'G2'!B20+'G-3'!B20</f>
        <v>27</v>
      </c>
      <c r="C20" s="45">
        <f>'G2'!C20+'G-3'!C20</f>
        <v>154</v>
      </c>
      <c r="D20" s="45">
        <f>'G2'!D20+'G-3'!D20</f>
        <v>6</v>
      </c>
      <c r="E20" s="45">
        <f>'G2'!E20+'G-3'!E20</f>
        <v>5</v>
      </c>
      <c r="F20" s="8">
        <f t="shared" si="0"/>
        <v>192</v>
      </c>
      <c r="G20" s="35"/>
      <c r="H20" s="19" t="s">
        <v>24</v>
      </c>
      <c r="I20" s="46">
        <f>'G2'!I20+'G-3'!I20</f>
        <v>37</v>
      </c>
      <c r="J20" s="46">
        <f>'G2'!J20+'G-3'!J20</f>
        <v>143</v>
      </c>
      <c r="K20" s="46">
        <f>'G2'!K20+'G-3'!K20</f>
        <v>7</v>
      </c>
      <c r="L20" s="46">
        <f>'G2'!L20+'G-3'!L20</f>
        <v>5</v>
      </c>
      <c r="M20" s="8">
        <f t="shared" si="1"/>
        <v>188</v>
      </c>
      <c r="N20" s="2">
        <f>M17+M18+M19+M20</f>
        <v>689.5</v>
      </c>
      <c r="O20" s="19" t="s">
        <v>45</v>
      </c>
      <c r="P20" s="46">
        <f>'G2'!P20+'G-3'!P20</f>
        <v>0</v>
      </c>
      <c r="Q20" s="46">
        <f>'G2'!Q20+'G-3'!Q20</f>
        <v>0</v>
      </c>
      <c r="R20" s="46">
        <f>'G2'!R20+'G-3'!R20</f>
        <v>0</v>
      </c>
      <c r="S20" s="46">
        <f>'G2'!S20+'G-3'!S20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'G2'!B21+'G-3'!B21</f>
        <v>34</v>
      </c>
      <c r="C21" s="45">
        <f>'G2'!C21+'G-3'!C21</f>
        <v>184</v>
      </c>
      <c r="D21" s="45">
        <f>'G2'!D21+'G-3'!D21</f>
        <v>9</v>
      </c>
      <c r="E21" s="45">
        <f>'G2'!E21+'G-3'!E21</f>
        <v>7</v>
      </c>
      <c r="F21" s="6">
        <f t="shared" si="0"/>
        <v>236.5</v>
      </c>
      <c r="G21" s="36"/>
      <c r="H21" s="20" t="s">
        <v>25</v>
      </c>
      <c r="I21" s="46">
        <f>'G2'!I21+'G-3'!I21</f>
        <v>32</v>
      </c>
      <c r="J21" s="46">
        <f>'G2'!J21+'G-3'!J21</f>
        <v>131</v>
      </c>
      <c r="K21" s="46">
        <f>'G2'!K21+'G-3'!K21</f>
        <v>5</v>
      </c>
      <c r="L21" s="46">
        <f>'G2'!L21+'G-3'!L21</f>
        <v>5</v>
      </c>
      <c r="M21" s="6">
        <f t="shared" si="1"/>
        <v>169.5</v>
      </c>
      <c r="N21" s="2">
        <f>M18+M19+M20+M21</f>
        <v>715</v>
      </c>
      <c r="O21" s="21" t="s">
        <v>46</v>
      </c>
      <c r="P21" s="47">
        <f>'G2'!P21+'G-3'!P21</f>
        <v>0</v>
      </c>
      <c r="Q21" s="47">
        <f>'G2'!Q21+'G-3'!Q21</f>
        <v>0</v>
      </c>
      <c r="R21" s="47">
        <f>'G2'!R21+'G-3'!R21</f>
        <v>0</v>
      </c>
      <c r="S21" s="47">
        <f>'G2'!S21+'G-3'!S21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'G2'!B22+'G-3'!B22</f>
        <v>26</v>
      </c>
      <c r="C22" s="45">
        <f>'G2'!C22+'G-3'!C22</f>
        <v>99</v>
      </c>
      <c r="D22" s="45">
        <f>'G2'!D22+'G-3'!D22</f>
        <v>7</v>
      </c>
      <c r="E22" s="45">
        <f>'G2'!E22+'G-3'!E22</f>
        <v>5</v>
      </c>
      <c r="F22" s="6">
        <f t="shared" si="0"/>
        <v>138.5</v>
      </c>
      <c r="G22" s="2"/>
      <c r="H22" s="21" t="s">
        <v>26</v>
      </c>
      <c r="I22" s="46">
        <f>'G2'!I22+'G-3'!I22</f>
        <v>25</v>
      </c>
      <c r="J22" s="46">
        <f>'G2'!J22+'G-3'!J22</f>
        <v>138</v>
      </c>
      <c r="K22" s="46">
        <f>'G2'!K22+'G-3'!K22</f>
        <v>7</v>
      </c>
      <c r="L22" s="46">
        <f>'G2'!L22+'G-3'!L22</f>
        <v>9</v>
      </c>
      <c r="M22" s="6">
        <f t="shared" si="1"/>
        <v>187</v>
      </c>
      <c r="N22" s="3">
        <f>M19+M20+M21+M22</f>
        <v>728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804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728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702.5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64</v>
      </c>
      <c r="G24" s="88"/>
      <c r="H24" s="163"/>
      <c r="I24" s="164"/>
      <c r="J24" s="82" t="s">
        <v>71</v>
      </c>
      <c r="K24" s="86"/>
      <c r="L24" s="86"/>
      <c r="M24" s="87" t="s">
        <v>91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'G2'!D5</f>
        <v>CL 79 - CR 74</v>
      </c>
      <c r="D5" s="235"/>
      <c r="E5" s="235"/>
      <c r="F5" s="111"/>
      <c r="G5" s="112"/>
      <c r="H5" s="103" t="s">
        <v>53</v>
      </c>
      <c r="I5" s="236">
        <f>'G2'!L5</f>
        <v>7974</v>
      </c>
      <c r="J5" s="236"/>
    </row>
    <row r="6" spans="1:10" x14ac:dyDescent="0.2">
      <c r="A6" s="179" t="s">
        <v>111</v>
      </c>
      <c r="B6" s="179"/>
      <c r="C6" s="221" t="s">
        <v>151</v>
      </c>
      <c r="D6" s="221"/>
      <c r="E6" s="221"/>
      <c r="F6" s="111"/>
      <c r="G6" s="112"/>
      <c r="H6" s="103" t="s">
        <v>58</v>
      </c>
      <c r="I6" s="222">
        <f>'G2'!S6</f>
        <v>44119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4"/>
      <c r="D19" s="123" t="s">
        <v>123</v>
      </c>
      <c r="E19" s="75">
        <v>7</v>
      </c>
      <c r="F19" s="75">
        <v>24</v>
      </c>
      <c r="G19" s="75">
        <v>0</v>
      </c>
      <c r="H19" s="75">
        <v>2</v>
      </c>
      <c r="I19" s="75">
        <f t="shared" si="0"/>
        <v>32.5</v>
      </c>
      <c r="J19" s="124">
        <f>IF(I19=0,"0,00",I19/SUM(I19:I21)*100)</f>
        <v>3.0402245088868103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76</v>
      </c>
      <c r="F20" s="126">
        <v>863</v>
      </c>
      <c r="G20" s="126">
        <v>44</v>
      </c>
      <c r="H20" s="126">
        <v>19</v>
      </c>
      <c r="I20" s="126">
        <f t="shared" si="0"/>
        <v>1036.5</v>
      </c>
      <c r="J20" s="127">
        <f>IF(I20=0,"0,00",I20/SUM(I19:I21)*100)</f>
        <v>96.959775491113191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>
        <v>46</v>
      </c>
      <c r="F22" s="75">
        <v>83</v>
      </c>
      <c r="G22" s="75">
        <v>0</v>
      </c>
      <c r="H22" s="75">
        <v>2</v>
      </c>
      <c r="I22" s="75">
        <f t="shared" si="0"/>
        <v>111</v>
      </c>
      <c r="J22" s="124">
        <f>IF(I22=0,"0,00",I22/SUM(I22:I24)*100)</f>
        <v>8.9516129032258078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172</v>
      </c>
      <c r="F23" s="126">
        <v>852</v>
      </c>
      <c r="G23" s="126">
        <v>48</v>
      </c>
      <c r="H23" s="126">
        <v>38</v>
      </c>
      <c r="I23" s="126">
        <f t="shared" si="0"/>
        <v>1129</v>
      </c>
      <c r="J23" s="127">
        <f>IF(I23=0,"0,00",I23/SUM(I22:I24)*100)</f>
        <v>91.048387096774192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>
        <v>13</v>
      </c>
      <c r="F25" s="75">
        <v>25</v>
      </c>
      <c r="G25" s="75">
        <v>0</v>
      </c>
      <c r="H25" s="75">
        <v>0</v>
      </c>
      <c r="I25" s="75">
        <f t="shared" si="0"/>
        <v>31.5</v>
      </c>
      <c r="J25" s="124">
        <f>IF(I25=0,"0,00",I25/SUM(I25:I27)*100)</f>
        <v>10.396039603960396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35</v>
      </c>
      <c r="F26" s="126">
        <v>214</v>
      </c>
      <c r="G26" s="126">
        <v>10</v>
      </c>
      <c r="H26" s="126">
        <v>8</v>
      </c>
      <c r="I26" s="126">
        <f t="shared" si="0"/>
        <v>271.5</v>
      </c>
      <c r="J26" s="127">
        <f>IF(I26=0,"0,00",I26/SUM(I25:I27)*100)</f>
        <v>89.603960396039611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>
        <v>10</v>
      </c>
      <c r="F28" s="75">
        <v>63</v>
      </c>
      <c r="G28" s="75">
        <v>0</v>
      </c>
      <c r="H28" s="75">
        <v>5</v>
      </c>
      <c r="I28" s="75">
        <f t="shared" si="0"/>
        <v>80.5</v>
      </c>
      <c r="J28" s="124">
        <f>IF(I28=0,"0,00",I28/SUM(I28:I30)*100)</f>
        <v>100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31</v>
      </c>
      <c r="F31" s="75">
        <v>94</v>
      </c>
      <c r="G31" s="75">
        <v>2</v>
      </c>
      <c r="H31" s="75">
        <v>6</v>
      </c>
      <c r="I31" s="75">
        <f t="shared" si="0"/>
        <v>128.5</v>
      </c>
      <c r="J31" s="124">
        <f>IF(I31=0,"0,00",I31/SUM(I31:I33)*100)</f>
        <v>100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10</v>
      </c>
      <c r="F34" s="75">
        <v>36</v>
      </c>
      <c r="G34" s="75">
        <v>5</v>
      </c>
      <c r="H34" s="75">
        <v>2</v>
      </c>
      <c r="I34" s="75">
        <f t="shared" si="0"/>
        <v>56</v>
      </c>
      <c r="J34" s="124">
        <f>IF(I34=0,"0,00",I34/SUM(I34:I36)*100)</f>
        <v>100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'G2'!D5</f>
        <v>CL 79 - CR 74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'G2'!L5</f>
        <v>7974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'G2'!S6</f>
        <v>44119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'G2'!F10</f>
        <v>157.5</v>
      </c>
      <c r="C17" s="149">
        <f>'G2'!F11</f>
        <v>181</v>
      </c>
      <c r="D17" s="149">
        <f>'G2'!F12</f>
        <v>208.5</v>
      </c>
      <c r="E17" s="149">
        <f>'G2'!F13</f>
        <v>164.5</v>
      </c>
      <c r="F17" s="149">
        <f>'G2'!F14</f>
        <v>173</v>
      </c>
      <c r="G17" s="149">
        <f>'G2'!F15</f>
        <v>184.5</v>
      </c>
      <c r="H17" s="149">
        <f>'G2'!F16</f>
        <v>171</v>
      </c>
      <c r="I17" s="149">
        <f>'G2'!F17</f>
        <v>154.5</v>
      </c>
      <c r="J17" s="149">
        <f>'G2'!F18</f>
        <v>130</v>
      </c>
      <c r="K17" s="149">
        <f>'G2'!F19</f>
        <v>133</v>
      </c>
      <c r="L17" s="150"/>
      <c r="M17" s="149">
        <f>'G2'!F20</f>
        <v>181.5</v>
      </c>
      <c r="N17" s="149">
        <f>'G2'!F21</f>
        <v>227.5</v>
      </c>
      <c r="O17" s="149">
        <f>'G2'!F22</f>
        <v>122</v>
      </c>
      <c r="P17" s="149">
        <f>'G2'!M10</f>
        <v>130</v>
      </c>
      <c r="Q17" s="149">
        <f>'G2'!M11</f>
        <v>146</v>
      </c>
      <c r="R17" s="149">
        <f>'G2'!M12</f>
        <v>159</v>
      </c>
      <c r="S17" s="149">
        <f>'G2'!M13</f>
        <v>141</v>
      </c>
      <c r="T17" s="149">
        <f>'G2'!M14</f>
        <v>130</v>
      </c>
      <c r="U17" s="149">
        <f>'G2'!M15</f>
        <v>135</v>
      </c>
      <c r="V17" s="149">
        <f>'G2'!M16</f>
        <v>130</v>
      </c>
      <c r="W17" s="149">
        <f>'G2'!M17</f>
        <v>126.5</v>
      </c>
      <c r="X17" s="149">
        <f>'G2'!M18</f>
        <v>151.5</v>
      </c>
      <c r="Y17" s="149">
        <f>'G2'!M19</f>
        <v>158.5</v>
      </c>
      <c r="Z17" s="149">
        <f>'G2'!M20</f>
        <v>165.5</v>
      </c>
      <c r="AA17" s="149">
        <f>'G2'!M21</f>
        <v>148.5</v>
      </c>
      <c r="AB17" s="149">
        <f>'G2'!M22</f>
        <v>167</v>
      </c>
      <c r="AC17" s="150"/>
      <c r="AD17" s="149">
        <f>'G2'!T10</f>
        <v>143</v>
      </c>
      <c r="AE17" s="149">
        <f>'G2'!T11</f>
        <v>160</v>
      </c>
      <c r="AF17" s="149">
        <f>'G2'!T12</f>
        <v>146</v>
      </c>
      <c r="AG17" s="149">
        <f>'G2'!T13</f>
        <v>156</v>
      </c>
      <c r="AH17" s="149">
        <f>'G2'!T14</f>
        <v>0</v>
      </c>
      <c r="AI17" s="149">
        <f>'G2'!T15</f>
        <v>0</v>
      </c>
      <c r="AJ17" s="149">
        <f>'G2'!T16</f>
        <v>0</v>
      </c>
      <c r="AK17" s="149">
        <f>'G2'!T17</f>
        <v>0</v>
      </c>
      <c r="AL17" s="149">
        <f>'G2'!T18</f>
        <v>0</v>
      </c>
      <c r="AM17" s="149">
        <f>'G2'!T19</f>
        <v>0</v>
      </c>
      <c r="AN17" s="149">
        <f>'G2'!T20</f>
        <v>0</v>
      </c>
      <c r="AO17" s="149">
        <f>'G2'!T21</f>
        <v>0</v>
      </c>
      <c r="AP17" s="101"/>
      <c r="AQ17" s="101"/>
      <c r="AR17" s="101"/>
      <c r="AS17" s="101"/>
      <c r="AT17" s="101"/>
      <c r="AU17" s="101">
        <f t="shared" ref="AU17:BA17" si="6">E18</f>
        <v>711.5</v>
      </c>
      <c r="AV17" s="101">
        <f t="shared" si="6"/>
        <v>727</v>
      </c>
      <c r="AW17" s="101">
        <f t="shared" si="6"/>
        <v>730.5</v>
      </c>
      <c r="AX17" s="101">
        <f t="shared" si="6"/>
        <v>693</v>
      </c>
      <c r="AY17" s="101">
        <f t="shared" si="6"/>
        <v>683</v>
      </c>
      <c r="AZ17" s="101">
        <f t="shared" si="6"/>
        <v>640</v>
      </c>
      <c r="BA17" s="101">
        <f t="shared" si="6"/>
        <v>588.5</v>
      </c>
      <c r="BB17" s="101"/>
      <c r="BC17" s="101"/>
      <c r="BD17" s="101"/>
      <c r="BE17" s="101">
        <f t="shared" ref="BE17:BQ17" si="7">P18</f>
        <v>661</v>
      </c>
      <c r="BF17" s="101">
        <f t="shared" si="7"/>
        <v>625.5</v>
      </c>
      <c r="BG17" s="101">
        <f t="shared" si="7"/>
        <v>557</v>
      </c>
      <c r="BH17" s="101">
        <f t="shared" si="7"/>
        <v>576</v>
      </c>
      <c r="BI17" s="101">
        <f t="shared" si="7"/>
        <v>576</v>
      </c>
      <c r="BJ17" s="101">
        <f t="shared" si="7"/>
        <v>565</v>
      </c>
      <c r="BK17" s="101">
        <f t="shared" si="7"/>
        <v>536</v>
      </c>
      <c r="BL17" s="101">
        <f t="shared" si="7"/>
        <v>521.5</v>
      </c>
      <c r="BM17" s="101">
        <f t="shared" si="7"/>
        <v>543</v>
      </c>
      <c r="BN17" s="101">
        <f t="shared" si="7"/>
        <v>566.5</v>
      </c>
      <c r="BO17" s="101">
        <f t="shared" si="7"/>
        <v>602</v>
      </c>
      <c r="BP17" s="101">
        <f t="shared" si="7"/>
        <v>624</v>
      </c>
      <c r="BQ17" s="101">
        <f t="shared" si="7"/>
        <v>639.5</v>
      </c>
      <c r="BR17" s="101"/>
      <c r="BS17" s="101"/>
      <c r="BT17" s="101"/>
      <c r="BU17" s="101">
        <f t="shared" ref="BU17:CC17" si="8">AG18</f>
        <v>605</v>
      </c>
      <c r="BV17" s="101">
        <f t="shared" si="8"/>
        <v>462</v>
      </c>
      <c r="BW17" s="101">
        <f t="shared" si="8"/>
        <v>302</v>
      </c>
      <c r="BX17" s="101">
        <f t="shared" si="8"/>
        <v>156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711.5</v>
      </c>
      <c r="F18" s="149">
        <f t="shared" ref="F18:K18" si="9">C17+D17+E17+F17</f>
        <v>727</v>
      </c>
      <c r="G18" s="149">
        <f t="shared" si="9"/>
        <v>730.5</v>
      </c>
      <c r="H18" s="149">
        <f t="shared" si="9"/>
        <v>693</v>
      </c>
      <c r="I18" s="149">
        <f t="shared" si="9"/>
        <v>683</v>
      </c>
      <c r="J18" s="149">
        <f t="shared" si="9"/>
        <v>640</v>
      </c>
      <c r="K18" s="149">
        <f t="shared" si="9"/>
        <v>588.5</v>
      </c>
      <c r="L18" s="150"/>
      <c r="M18" s="149"/>
      <c r="N18" s="149"/>
      <c r="O18" s="149"/>
      <c r="P18" s="149">
        <f>M17+N17+O17+P17</f>
        <v>661</v>
      </c>
      <c r="Q18" s="149">
        <f t="shared" ref="Q18:AB18" si="10">N17+O17+P17+Q17</f>
        <v>625.5</v>
      </c>
      <c r="R18" s="149">
        <f t="shared" si="10"/>
        <v>557</v>
      </c>
      <c r="S18" s="149">
        <f t="shared" si="10"/>
        <v>576</v>
      </c>
      <c r="T18" s="149">
        <f t="shared" si="10"/>
        <v>576</v>
      </c>
      <c r="U18" s="149">
        <f t="shared" si="10"/>
        <v>565</v>
      </c>
      <c r="V18" s="149">
        <f t="shared" si="10"/>
        <v>536</v>
      </c>
      <c r="W18" s="149">
        <f t="shared" si="10"/>
        <v>521.5</v>
      </c>
      <c r="X18" s="149">
        <f t="shared" si="10"/>
        <v>543</v>
      </c>
      <c r="Y18" s="149">
        <f t="shared" si="10"/>
        <v>566.5</v>
      </c>
      <c r="Z18" s="149">
        <f t="shared" si="10"/>
        <v>602</v>
      </c>
      <c r="AA18" s="149">
        <f t="shared" si="10"/>
        <v>624</v>
      </c>
      <c r="AB18" s="149">
        <f t="shared" si="10"/>
        <v>639.5</v>
      </c>
      <c r="AC18" s="150"/>
      <c r="AD18" s="149"/>
      <c r="AE18" s="149"/>
      <c r="AF18" s="149"/>
      <c r="AG18" s="149">
        <f>AD17+AE17+AF17+AG17</f>
        <v>605</v>
      </c>
      <c r="AH18" s="149">
        <f t="shared" ref="AH18:AO18" si="11">AE17+AF17+AG17+AH17</f>
        <v>462</v>
      </c>
      <c r="AI18" s="149">
        <f t="shared" si="11"/>
        <v>302</v>
      </c>
      <c r="AJ18" s="149">
        <f t="shared" si="11"/>
        <v>156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3.0402245088868102E-2</v>
      </c>
      <c r="E19" s="152"/>
      <c r="F19" s="152" t="s">
        <v>106</v>
      </c>
      <c r="G19" s="153">
        <f>DIRECCIONALIDAD!J20/100</f>
        <v>0.96959775491113187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8.9516129032258085E-2</v>
      </c>
      <c r="Q19" s="152"/>
      <c r="R19" s="152"/>
      <c r="S19" s="152"/>
      <c r="T19" s="152" t="s">
        <v>106</v>
      </c>
      <c r="U19" s="153">
        <f>DIRECCIONALIDAD!J23/100</f>
        <v>0.91048387096774197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0.10396039603960397</v>
      </c>
      <c r="AG19" s="152"/>
      <c r="AH19" s="152"/>
      <c r="AI19" s="152"/>
      <c r="AJ19" s="152" t="s">
        <v>106</v>
      </c>
      <c r="AK19" s="153">
        <f>DIRECCIONALIDAD!J26/100</f>
        <v>0.89603960396039606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85</v>
      </c>
      <c r="AV19" s="92">
        <f t="shared" si="15"/>
        <v>77</v>
      </c>
      <c r="AW19" s="92">
        <f t="shared" si="15"/>
        <v>70.5</v>
      </c>
      <c r="AX19" s="92">
        <f t="shared" si="15"/>
        <v>57.5</v>
      </c>
      <c r="AY19" s="92">
        <f t="shared" si="15"/>
        <v>41.5</v>
      </c>
      <c r="AZ19" s="92">
        <f t="shared" si="15"/>
        <v>53</v>
      </c>
      <c r="BA19" s="92">
        <f t="shared" si="15"/>
        <v>53</v>
      </c>
      <c r="BB19" s="92"/>
      <c r="BC19" s="92"/>
      <c r="BD19" s="92"/>
      <c r="BE19" s="92">
        <f t="shared" ref="BE19:BQ19" si="16">P22</f>
        <v>51.5</v>
      </c>
      <c r="BF19" s="92">
        <f t="shared" si="16"/>
        <v>65.5</v>
      </c>
      <c r="BG19" s="92">
        <f t="shared" si="16"/>
        <v>85.5</v>
      </c>
      <c r="BH19" s="92">
        <f t="shared" si="16"/>
        <v>90.5</v>
      </c>
      <c r="BI19" s="92">
        <f t="shared" si="16"/>
        <v>92</v>
      </c>
      <c r="BJ19" s="92">
        <f t="shared" si="16"/>
        <v>87</v>
      </c>
      <c r="BK19" s="92">
        <f t="shared" si="16"/>
        <v>72.5</v>
      </c>
      <c r="BL19" s="92">
        <f t="shared" si="16"/>
        <v>68.5</v>
      </c>
      <c r="BM19" s="92">
        <f t="shared" si="16"/>
        <v>74</v>
      </c>
      <c r="BN19" s="92">
        <f t="shared" si="16"/>
        <v>79.5</v>
      </c>
      <c r="BO19" s="92">
        <f t="shared" si="16"/>
        <v>87.5</v>
      </c>
      <c r="BP19" s="92">
        <f t="shared" si="16"/>
        <v>91</v>
      </c>
      <c r="BQ19" s="92">
        <f t="shared" si="16"/>
        <v>88.5</v>
      </c>
      <c r="BR19" s="92"/>
      <c r="BS19" s="92"/>
      <c r="BT19" s="92"/>
      <c r="BU19" s="92">
        <f t="shared" ref="BU19:CC19" si="17">AG22</f>
        <v>97.5</v>
      </c>
      <c r="BV19" s="92">
        <f t="shared" si="17"/>
        <v>77.5</v>
      </c>
      <c r="BW19" s="92">
        <f t="shared" si="17"/>
        <v>56</v>
      </c>
      <c r="BX19" s="92">
        <f t="shared" si="17"/>
        <v>27.5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796.5</v>
      </c>
      <c r="AV20" s="92">
        <f t="shared" si="18"/>
        <v>804</v>
      </c>
      <c r="AW20" s="92">
        <f t="shared" si="18"/>
        <v>801</v>
      </c>
      <c r="AX20" s="92">
        <f t="shared" si="18"/>
        <v>750.5</v>
      </c>
      <c r="AY20" s="92">
        <f t="shared" si="18"/>
        <v>724.5</v>
      </c>
      <c r="AZ20" s="92">
        <f t="shared" si="18"/>
        <v>693</v>
      </c>
      <c r="BA20" s="92">
        <f t="shared" si="18"/>
        <v>641.5</v>
      </c>
      <c r="BB20" s="92"/>
      <c r="BC20" s="92"/>
      <c r="BD20" s="92"/>
      <c r="BE20" s="92">
        <f t="shared" ref="BE20:BQ20" si="19">P30</f>
        <v>712.5</v>
      </c>
      <c r="BF20" s="92">
        <f t="shared" si="19"/>
        <v>691</v>
      </c>
      <c r="BG20" s="92">
        <f t="shared" si="19"/>
        <v>642.5</v>
      </c>
      <c r="BH20" s="92">
        <f t="shared" si="19"/>
        <v>666.5</v>
      </c>
      <c r="BI20" s="92">
        <f t="shared" si="19"/>
        <v>668</v>
      </c>
      <c r="BJ20" s="92">
        <f t="shared" si="19"/>
        <v>652</v>
      </c>
      <c r="BK20" s="92">
        <f t="shared" si="19"/>
        <v>608.5</v>
      </c>
      <c r="BL20" s="92">
        <f t="shared" si="19"/>
        <v>590</v>
      </c>
      <c r="BM20" s="92">
        <f t="shared" si="19"/>
        <v>617</v>
      </c>
      <c r="BN20" s="92">
        <f t="shared" si="19"/>
        <v>646</v>
      </c>
      <c r="BO20" s="92">
        <f t="shared" si="19"/>
        <v>689.5</v>
      </c>
      <c r="BP20" s="92">
        <f t="shared" si="19"/>
        <v>715</v>
      </c>
      <c r="BQ20" s="92">
        <f t="shared" si="19"/>
        <v>728</v>
      </c>
      <c r="BR20" s="92"/>
      <c r="BS20" s="92"/>
      <c r="BT20" s="92"/>
      <c r="BU20" s="92">
        <f t="shared" ref="BU20:CC20" si="20">AG30</f>
        <v>702.5</v>
      </c>
      <c r="BV20" s="92">
        <f t="shared" si="20"/>
        <v>539.5</v>
      </c>
      <c r="BW20" s="92">
        <f t="shared" si="20"/>
        <v>358</v>
      </c>
      <c r="BX20" s="92">
        <f t="shared" si="20"/>
        <v>183.5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'G-3'!F10</f>
        <v>17</v>
      </c>
      <c r="C21" s="149">
        <f>'G-3'!F11</f>
        <v>16.5</v>
      </c>
      <c r="D21" s="149">
        <f>'G-3'!F12</f>
        <v>23.5</v>
      </c>
      <c r="E21" s="149">
        <f>'G-3'!F13</f>
        <v>28</v>
      </c>
      <c r="F21" s="149">
        <f>'G-3'!F14</f>
        <v>9</v>
      </c>
      <c r="G21" s="149">
        <f>'G-3'!F15</f>
        <v>10</v>
      </c>
      <c r="H21" s="149">
        <f>'G-3'!F16</f>
        <v>10.5</v>
      </c>
      <c r="I21" s="149">
        <f>'G-3'!F17</f>
        <v>12</v>
      </c>
      <c r="J21" s="149">
        <f>'G-3'!F18</f>
        <v>20.5</v>
      </c>
      <c r="K21" s="149">
        <f>'G-3'!F19</f>
        <v>10</v>
      </c>
      <c r="L21" s="150"/>
      <c r="M21" s="149">
        <f>'G-3'!F20</f>
        <v>10.5</v>
      </c>
      <c r="N21" s="149">
        <f>'G-3'!F21</f>
        <v>9</v>
      </c>
      <c r="O21" s="149">
        <f>'G-3'!F22</f>
        <v>16.5</v>
      </c>
      <c r="P21" s="149">
        <f>'G-3'!M10</f>
        <v>15.5</v>
      </c>
      <c r="Q21" s="149">
        <f>'G-3'!M11</f>
        <v>24.5</v>
      </c>
      <c r="R21" s="149">
        <f>'G-3'!M12</f>
        <v>29</v>
      </c>
      <c r="S21" s="149">
        <f>'G-3'!M13</f>
        <v>21.5</v>
      </c>
      <c r="T21" s="149">
        <f>'G-3'!M14</f>
        <v>17</v>
      </c>
      <c r="U21" s="149">
        <f>'G-3'!M15</f>
        <v>19.5</v>
      </c>
      <c r="V21" s="149">
        <f>'G-3'!M16</f>
        <v>14.5</v>
      </c>
      <c r="W21" s="149">
        <f>'G-3'!M17</f>
        <v>17.5</v>
      </c>
      <c r="X21" s="149">
        <f>'G-3'!M18</f>
        <v>22.5</v>
      </c>
      <c r="Y21" s="149">
        <f>'G-3'!M19</f>
        <v>25</v>
      </c>
      <c r="Z21" s="149">
        <f>'G-3'!M20</f>
        <v>22.5</v>
      </c>
      <c r="AA21" s="149">
        <f>'G-3'!M21</f>
        <v>21</v>
      </c>
      <c r="AB21" s="149">
        <f>'G-3'!M22</f>
        <v>20</v>
      </c>
      <c r="AC21" s="150"/>
      <c r="AD21" s="149">
        <f>'G-3'!T10</f>
        <v>20</v>
      </c>
      <c r="AE21" s="149">
        <f>'G-3'!T11</f>
        <v>21.5</v>
      </c>
      <c r="AF21" s="149">
        <f>'G-3'!T12</f>
        <v>28.5</v>
      </c>
      <c r="AG21" s="149">
        <f>'G-3'!T13</f>
        <v>27.5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85</v>
      </c>
      <c r="F22" s="149">
        <f t="shared" ref="F22:K22" si="21">C21+D21+E21+F21</f>
        <v>77</v>
      </c>
      <c r="G22" s="149">
        <f t="shared" si="21"/>
        <v>70.5</v>
      </c>
      <c r="H22" s="149">
        <f t="shared" si="21"/>
        <v>57.5</v>
      </c>
      <c r="I22" s="149">
        <f t="shared" si="21"/>
        <v>41.5</v>
      </c>
      <c r="J22" s="149">
        <f t="shared" si="21"/>
        <v>53</v>
      </c>
      <c r="K22" s="149">
        <f t="shared" si="21"/>
        <v>53</v>
      </c>
      <c r="L22" s="150"/>
      <c r="M22" s="149"/>
      <c r="N22" s="149"/>
      <c r="O22" s="149"/>
      <c r="P22" s="149">
        <f>M21+N21+O21+P21</f>
        <v>51.5</v>
      </c>
      <c r="Q22" s="149">
        <f t="shared" ref="Q22:AB22" si="22">N21+O21+P21+Q21</f>
        <v>65.5</v>
      </c>
      <c r="R22" s="149">
        <f t="shared" si="22"/>
        <v>85.5</v>
      </c>
      <c r="S22" s="149">
        <f t="shared" si="22"/>
        <v>90.5</v>
      </c>
      <c r="T22" s="149">
        <f t="shared" si="22"/>
        <v>92</v>
      </c>
      <c r="U22" s="149">
        <f t="shared" si="22"/>
        <v>87</v>
      </c>
      <c r="V22" s="149">
        <f t="shared" si="22"/>
        <v>72.5</v>
      </c>
      <c r="W22" s="149">
        <f t="shared" si="22"/>
        <v>68.5</v>
      </c>
      <c r="X22" s="149">
        <f t="shared" si="22"/>
        <v>74</v>
      </c>
      <c r="Y22" s="149">
        <f t="shared" si="22"/>
        <v>79.5</v>
      </c>
      <c r="Z22" s="149">
        <f t="shared" si="22"/>
        <v>87.5</v>
      </c>
      <c r="AA22" s="149">
        <f t="shared" si="22"/>
        <v>91</v>
      </c>
      <c r="AB22" s="149">
        <f t="shared" si="22"/>
        <v>88.5</v>
      </c>
      <c r="AC22" s="150"/>
      <c r="AD22" s="149"/>
      <c r="AE22" s="149"/>
      <c r="AF22" s="149"/>
      <c r="AG22" s="149">
        <f>AD21+AE21+AF21+AG21</f>
        <v>97.5</v>
      </c>
      <c r="AH22" s="149">
        <f t="shared" ref="AH22:AO22" si="23">AE21+AF21+AG21+AH21</f>
        <v>77.5</v>
      </c>
      <c r="AI22" s="149">
        <f t="shared" si="23"/>
        <v>56</v>
      </c>
      <c r="AJ22" s="149">
        <f t="shared" si="23"/>
        <v>27.5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1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1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1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174.5</v>
      </c>
      <c r="C29" s="149">
        <f t="shared" ref="C29:K29" si="27">C13+C17+C21+C25</f>
        <v>197.5</v>
      </c>
      <c r="D29" s="149">
        <f t="shared" si="27"/>
        <v>232</v>
      </c>
      <c r="E29" s="149">
        <f t="shared" si="27"/>
        <v>192.5</v>
      </c>
      <c r="F29" s="149">
        <f t="shared" si="27"/>
        <v>182</v>
      </c>
      <c r="G29" s="149">
        <f t="shared" si="27"/>
        <v>194.5</v>
      </c>
      <c r="H29" s="149">
        <f t="shared" si="27"/>
        <v>181.5</v>
      </c>
      <c r="I29" s="149">
        <f t="shared" si="27"/>
        <v>166.5</v>
      </c>
      <c r="J29" s="149">
        <f t="shared" si="27"/>
        <v>150.5</v>
      </c>
      <c r="K29" s="149">
        <f t="shared" si="27"/>
        <v>143</v>
      </c>
      <c r="L29" s="150"/>
      <c r="M29" s="149">
        <f>M13+M17+M21+M25</f>
        <v>192</v>
      </c>
      <c r="N29" s="149">
        <f t="shared" ref="N29:AB29" si="28">N13+N17+N21+N25</f>
        <v>236.5</v>
      </c>
      <c r="O29" s="149">
        <f t="shared" si="28"/>
        <v>138.5</v>
      </c>
      <c r="P29" s="149">
        <f t="shared" si="28"/>
        <v>145.5</v>
      </c>
      <c r="Q29" s="149">
        <f t="shared" si="28"/>
        <v>170.5</v>
      </c>
      <c r="R29" s="149">
        <f t="shared" si="28"/>
        <v>188</v>
      </c>
      <c r="S29" s="149">
        <f t="shared" si="28"/>
        <v>162.5</v>
      </c>
      <c r="T29" s="149">
        <f t="shared" si="28"/>
        <v>147</v>
      </c>
      <c r="U29" s="149">
        <f t="shared" si="28"/>
        <v>154.5</v>
      </c>
      <c r="V29" s="149">
        <f t="shared" si="28"/>
        <v>144.5</v>
      </c>
      <c r="W29" s="149">
        <f t="shared" si="28"/>
        <v>144</v>
      </c>
      <c r="X29" s="149">
        <f t="shared" si="28"/>
        <v>174</v>
      </c>
      <c r="Y29" s="149">
        <f t="shared" si="28"/>
        <v>183.5</v>
      </c>
      <c r="Z29" s="149">
        <f t="shared" si="28"/>
        <v>188</v>
      </c>
      <c r="AA29" s="149">
        <f t="shared" si="28"/>
        <v>169.5</v>
      </c>
      <c r="AB29" s="149">
        <f t="shared" si="28"/>
        <v>187</v>
      </c>
      <c r="AC29" s="150"/>
      <c r="AD29" s="149">
        <f>AD13+AD17+AD21+AD25</f>
        <v>163</v>
      </c>
      <c r="AE29" s="149">
        <f t="shared" ref="AE29:AO29" si="29">AE13+AE17+AE21+AE25</f>
        <v>181.5</v>
      </c>
      <c r="AF29" s="149">
        <f t="shared" si="29"/>
        <v>174.5</v>
      </c>
      <c r="AG29" s="149">
        <f t="shared" si="29"/>
        <v>183.5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796.5</v>
      </c>
      <c r="F30" s="149">
        <f t="shared" ref="F30:K30" si="30">C29+D29+E29+F29</f>
        <v>804</v>
      </c>
      <c r="G30" s="149">
        <f t="shared" si="30"/>
        <v>801</v>
      </c>
      <c r="H30" s="149">
        <f t="shared" si="30"/>
        <v>750.5</v>
      </c>
      <c r="I30" s="149">
        <f t="shared" si="30"/>
        <v>724.5</v>
      </c>
      <c r="J30" s="149">
        <f t="shared" si="30"/>
        <v>693</v>
      </c>
      <c r="K30" s="149">
        <f t="shared" si="30"/>
        <v>641.5</v>
      </c>
      <c r="L30" s="150"/>
      <c r="M30" s="149"/>
      <c r="N30" s="149"/>
      <c r="O30" s="149"/>
      <c r="P30" s="149">
        <f>M29+N29+O29+P29</f>
        <v>712.5</v>
      </c>
      <c r="Q30" s="149">
        <f t="shared" ref="Q30:AB30" si="31">N29+O29+P29+Q29</f>
        <v>691</v>
      </c>
      <c r="R30" s="149">
        <f t="shared" si="31"/>
        <v>642.5</v>
      </c>
      <c r="S30" s="149">
        <f t="shared" si="31"/>
        <v>666.5</v>
      </c>
      <c r="T30" s="149">
        <f t="shared" si="31"/>
        <v>668</v>
      </c>
      <c r="U30" s="149">
        <f t="shared" si="31"/>
        <v>652</v>
      </c>
      <c r="V30" s="149">
        <f t="shared" si="31"/>
        <v>608.5</v>
      </c>
      <c r="W30" s="149">
        <f t="shared" si="31"/>
        <v>590</v>
      </c>
      <c r="X30" s="149">
        <f t="shared" si="31"/>
        <v>617</v>
      </c>
      <c r="Y30" s="149">
        <f t="shared" si="31"/>
        <v>646</v>
      </c>
      <c r="Z30" s="149">
        <f t="shared" si="31"/>
        <v>689.5</v>
      </c>
      <c r="AA30" s="149">
        <f t="shared" si="31"/>
        <v>715</v>
      </c>
      <c r="AB30" s="149">
        <f t="shared" si="31"/>
        <v>728</v>
      </c>
      <c r="AC30" s="150"/>
      <c r="AD30" s="149"/>
      <c r="AE30" s="149"/>
      <c r="AF30" s="149"/>
      <c r="AG30" s="149">
        <f>AD29+AE29+AF29+AG29</f>
        <v>702.5</v>
      </c>
      <c r="AH30" s="149">
        <f t="shared" ref="AH30:AO30" si="32">AE29+AF29+AG29+AH29</f>
        <v>539.5</v>
      </c>
      <c r="AI30" s="149">
        <f t="shared" si="32"/>
        <v>358</v>
      </c>
      <c r="AJ30" s="149">
        <f t="shared" si="32"/>
        <v>183.5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G2</vt:lpstr>
      <vt:lpstr>G-3</vt:lpstr>
      <vt:lpstr>G-Totales</vt:lpstr>
      <vt:lpstr>DIRECCIONALIDAD</vt:lpstr>
      <vt:lpstr>DIAGRAMA DE VOL</vt:lpstr>
      <vt:lpstr>'G2'!Área_de_impresión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2020-10-16T16:18:22Z</dcterms:modified>
</cp:coreProperties>
</file>